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085" activeTab="0"/>
  </bookViews>
  <sheets>
    <sheet name="1994start" sheetId="1" r:id="rId1"/>
    <sheet name="2000start" sheetId="2" r:id="rId2"/>
    <sheet name="Stock Prices" sheetId="3" r:id="rId3"/>
    <sheet name="Sheet3" sheetId="4" r:id="rId4"/>
  </sheets>
  <definedNames>
    <definedName name="_xlnm.Print_Area" localSheetId="0">'1994start'!$A$694:$M$733</definedName>
  </definedNames>
  <calcPr fullCalcOnLoad="1"/>
</workbook>
</file>

<file path=xl/sharedStrings.xml><?xml version="1.0" encoding="utf-8"?>
<sst xmlns="http://schemas.openxmlformats.org/spreadsheetml/2006/main" count="2088" uniqueCount="104">
  <si>
    <t>Short-Term Corp. Bond</t>
  </si>
  <si>
    <t>Total Stock Market</t>
  </si>
  <si>
    <t>Small Cap Value</t>
  </si>
  <si>
    <t>S&amp;P Value</t>
  </si>
  <si>
    <t>Emerging Markets</t>
  </si>
  <si>
    <t>European Stock</t>
  </si>
  <si>
    <t>Pacific Stock</t>
  </si>
  <si>
    <t>REIT</t>
  </si>
  <si>
    <t>Small Cap</t>
  </si>
  <si>
    <t>VFSTX</t>
  </si>
  <si>
    <t>VTSMX</t>
  </si>
  <si>
    <t>VISVX</t>
  </si>
  <si>
    <t>VIVAX</t>
  </si>
  <si>
    <t>VEIEX</t>
  </si>
  <si>
    <t>VEURX</t>
  </si>
  <si>
    <t>VPACX</t>
  </si>
  <si>
    <t>VGSIX</t>
  </si>
  <si>
    <t>NAESX</t>
  </si>
  <si>
    <t>VFINX</t>
  </si>
  <si>
    <t>Annual Total Returns</t>
  </si>
  <si>
    <t>Initial Investment</t>
  </si>
  <si>
    <t>% of Port</t>
  </si>
  <si>
    <t>Jan 1 Portfolio Value</t>
  </si>
  <si>
    <t>Annual Dollar Change</t>
  </si>
  <si>
    <t>Dec 31 Portfolio Value</t>
  </si>
  <si>
    <t>Annual Withdrawal</t>
  </si>
  <si>
    <t>Exp. Ratio</t>
  </si>
  <si>
    <t>Total</t>
  </si>
  <si>
    <t>S&amp;P500 Index</t>
  </si>
  <si>
    <t>Prime Money Market</t>
  </si>
  <si>
    <t>Berkshire Hathaway</t>
  </si>
  <si>
    <t>brkA</t>
  </si>
  <si>
    <t>BRK</t>
  </si>
  <si>
    <t>The Retire Early Home Page</t>
  </si>
  <si>
    <t>Real-Life Retiree Returns (1994 to date)</t>
  </si>
  <si>
    <t>Starting Portfolio Value</t>
  </si>
  <si>
    <t>Initial Withdrawal Rate</t>
  </si>
  <si>
    <t>Annual Withdrawal (Jan 1.)</t>
  </si>
  <si>
    <t>N/A</t>
  </si>
  <si>
    <t>Annual Percent Change (Jan current year - Jan previous year)</t>
  </si>
  <si>
    <t>Fidelity Financial Serv.</t>
  </si>
  <si>
    <t>Fidelity Computer</t>
  </si>
  <si>
    <t>Vanguard Health Care</t>
  </si>
  <si>
    <t>VGHCX</t>
  </si>
  <si>
    <t>FDCPX</t>
  </si>
  <si>
    <t>FIDSX</t>
  </si>
  <si>
    <t>Annual Withdrawal (Dec 31)</t>
  </si>
  <si>
    <t>Annual Total Returns (Jan. 1 to Dec 31)</t>
  </si>
  <si>
    <t>Investment Expenses</t>
  </si>
  <si>
    <t>Jan 1 Portfolio Value after Withdrawals</t>
  </si>
  <si>
    <t>BRKA</t>
  </si>
  <si>
    <t>Split Expenses</t>
  </si>
  <si>
    <t>Year</t>
  </si>
  <si>
    <t>Retire Early Withdrawal Study Portfolio</t>
  </si>
  <si>
    <t>Warren Buffett (BRKa) Portfolio</t>
  </si>
  <si>
    <t>Harry Dent Portfolio</t>
  </si>
  <si>
    <t>HealthCare/Computer Tech Portfolio</t>
  </si>
  <si>
    <t>Real Estate (REIT) Portfolio</t>
  </si>
  <si>
    <t>December 31 Portfolio Balance</t>
  </si>
  <si>
    <t>Year's Worth of Annual Withdrawals in Fixed Income</t>
  </si>
  <si>
    <t>Annual Withdrawal as Percent of Previous Year's Dec 31st Balance</t>
  </si>
  <si>
    <t>Asset Allocation (MPT) Portfolio (40% FI)</t>
  </si>
  <si>
    <t>Asset Allocation (MPT) Portfolio (25% FI)</t>
  </si>
  <si>
    <t>Notes:</t>
  </si>
  <si>
    <t>was used for the years 1994-1998, see link:</t>
  </si>
  <si>
    <t>(1) Small Cap Value (VISVX) was started in 1998 and only had full-year returns for 1999-2001. The S&amp;P Small Cap 600/Barra Value Index</t>
  </si>
  <si>
    <t>http://www.barra.com/research/return_charts.asp</t>
  </si>
  <si>
    <t>(3) Emerging Markets (VEIEX) was started in 1994 and onkly has full-year returns from 1995-2001. The Emerging Markets Index was used for 1994.</t>
  </si>
  <si>
    <t>(2) Vanguard's REIT Index Fund (VGSIX) was started in 1996 and only had full-year returns for 1997-2001. The Morgan Stanley REIT index</t>
  </si>
  <si>
    <t>was used for the year 1996. The 1994 and 1995 values are from "Building Projects With Real Estate Investment Trusts." John A. Mullaney, p. 25</t>
  </si>
  <si>
    <t>(4) All other Vanguard index fund investment returns are from Vanguard's web site www.vanguard.com</t>
  </si>
  <si>
    <t>(5) The two Fidelity sector funds used in this analysis carry a 3.00% front-end load. The 3% fee is subtracted from the account balance at the start fo the first year.</t>
  </si>
  <si>
    <t>See this link: http://www.lib.uwo.ca/business/reits.htm</t>
  </si>
  <si>
    <t>Front-end Load (Fidelity Sector Funds)</t>
  </si>
  <si>
    <t>Warren Buffett</t>
  </si>
  <si>
    <t>Harry Dent</t>
  </si>
  <si>
    <t>100% Fixed Income Portfolio</t>
  </si>
  <si>
    <t>100% Fixed Income</t>
  </si>
  <si>
    <t xml:space="preserve">S&amp;P500/Fixed Income </t>
  </si>
  <si>
    <t>VMMXX</t>
  </si>
  <si>
    <t xml:space="preserve"> (100% means all expenses (i.e., annual withdrawal plus invesment expenses) are taken on Jan 1st, 0% means</t>
  </si>
  <si>
    <t xml:space="preserve">  (The mutual fund returns used here include investment expenses</t>
  </si>
  <si>
    <t xml:space="preserve"> all expenses are taken on Dec 31st, 50% means half are subtracted on Jan 1st and half on Dec 31st.)</t>
  </si>
  <si>
    <t>Asset Allocation (MPT)</t>
  </si>
  <si>
    <t>Updated: Mar 14, 2004</t>
  </si>
  <si>
    <t>Balanced Index Fund</t>
  </si>
  <si>
    <t>VBINX</t>
  </si>
  <si>
    <t>VBMFX</t>
  </si>
  <si>
    <t>Total Bond Market Index</t>
  </si>
  <si>
    <t>Inflation (CPI-U, Series CUUR0000SA0) Jan. value</t>
  </si>
  <si>
    <t>One-Fund 60/40 Portfolio</t>
  </si>
  <si>
    <t>Real-Life Retiree Returns (1999 to date)</t>
  </si>
  <si>
    <t>BM</t>
  </si>
  <si>
    <t>VGTSX</t>
  </si>
  <si>
    <t>Total Int'l Stock Market</t>
  </si>
  <si>
    <t>Inflation-Protected Sec</t>
  </si>
  <si>
    <t>VIPSX</t>
  </si>
  <si>
    <t>(6) Vanguard's Total Int'l Stock Market Index (VGSTX) first full year of operation was 1997. Morgan Stanley's EAFE index was used for 1994-1996.</t>
  </si>
  <si>
    <t>(7) Vanguard's Inflation-Protected Securities Fund (VIPSX) first full year of operation was 2001. Vanguard's Short-Term Bond Fund (VFSTX) was used for 1994-2000.</t>
  </si>
  <si>
    <t>30% Wilshire 5000/30% International/40% Fixed Income</t>
  </si>
  <si>
    <t>30%W/30%I/40%FI</t>
  </si>
  <si>
    <t>Payden Global ST Bond</t>
  </si>
  <si>
    <t>PYGSX</t>
  </si>
  <si>
    <t>Updated: March 17, 2007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</si>
</sst>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000_);_(&quot;$&quot;* \(#,##0.00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1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.25"/>
      <name val="Arial"/>
      <family val="2"/>
    </font>
    <font>
      <sz val="11.25"/>
      <name val="Arial"/>
      <family val="0"/>
    </font>
    <font>
      <sz val="15.5"/>
      <name val="Arial"/>
      <family val="0"/>
    </font>
    <font>
      <b/>
      <sz val="15.75"/>
      <name val="Arial"/>
      <family val="2"/>
    </font>
    <font>
      <b/>
      <sz val="15.5"/>
      <name val="Arial"/>
      <family val="2"/>
    </font>
    <font>
      <b/>
      <sz val="15.25"/>
      <name val="Arial"/>
      <family val="2"/>
    </font>
    <font>
      <b/>
      <sz val="10.75"/>
      <name val="Arial"/>
      <family val="2"/>
    </font>
    <font>
      <sz val="15"/>
      <name val="Arial"/>
      <family val="0"/>
    </font>
    <font>
      <sz val="10.75"/>
      <name val="Arial"/>
      <family val="0"/>
    </font>
    <font>
      <b/>
      <sz val="15"/>
      <name val="Arial"/>
      <family val="2"/>
    </font>
    <font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169" fontId="0" fillId="0" borderId="0" xfId="17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3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0" fontId="3" fillId="0" borderId="0" xfId="19" applyNumberFormat="1" applyFont="1" applyAlignment="1" applyProtection="1">
      <alignment/>
      <protection locked="0"/>
    </xf>
    <xf numFmtId="10" fontId="0" fillId="0" borderId="0" xfId="19" applyNumberFormat="1" applyFont="1" applyAlignment="1">
      <alignment horizontal="right"/>
    </xf>
    <xf numFmtId="169" fontId="0" fillId="0" borderId="0" xfId="17" applyNumberFormat="1" applyFont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10" fontId="3" fillId="0" borderId="1" xfId="19" applyNumberFormat="1" applyFont="1" applyBorder="1" applyAlignment="1" applyProtection="1">
      <alignment/>
      <protection locked="0"/>
    </xf>
    <xf numFmtId="9" fontId="3" fillId="0" borderId="0" xfId="19" applyNumberFormat="1" applyFont="1" applyAlignment="1" applyProtection="1">
      <alignment/>
      <protection locked="0"/>
    </xf>
    <xf numFmtId="9" fontId="3" fillId="0" borderId="0" xfId="19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9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69" fontId="0" fillId="0" borderId="1" xfId="19" applyNumberFormat="1" applyBorder="1" applyAlignment="1">
      <alignment/>
    </xf>
    <xf numFmtId="10" fontId="0" fillId="0" borderId="1" xfId="19" applyNumberForma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79" fontId="3" fillId="0" borderId="0" xfId="15" applyNumberFormat="1" applyFont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0" fontId="16" fillId="0" borderId="0" xfId="19" applyNumberFormat="1" applyFont="1" applyAlignment="1" applyProtection="1">
      <alignment/>
      <protection locked="0"/>
    </xf>
    <xf numFmtId="0" fontId="0" fillId="0" borderId="2" xfId="0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Font="1" applyBorder="1" applyAlignment="1">
      <alignment/>
    </xf>
    <xf numFmtId="43" fontId="0" fillId="0" borderId="3" xfId="15" applyBorder="1" applyAlignment="1">
      <alignment/>
    </xf>
    <xf numFmtId="10" fontId="0" fillId="0" borderId="3" xfId="19" applyNumberFormat="1" applyBorder="1" applyAlignment="1">
      <alignment/>
    </xf>
    <xf numFmtId="0" fontId="0" fillId="0" borderId="1" xfId="0" applyBorder="1" applyAlignment="1" quotePrefix="1">
      <alignment horizontal="left"/>
    </xf>
    <xf numFmtId="10" fontId="0" fillId="0" borderId="0" xfId="19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3565"/>
          <c:w val="0.805"/>
          <c:h val="0.4792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'1994start'!$D$734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'1994start'!$E$741:$Q$741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'1994start'!$E$734:$Q$734</c:f>
              <c:numCache>
                <c:ptCount val="13"/>
                <c:pt idx="0">
                  <c:v>100000</c:v>
                </c:pt>
                <c:pt idx="1">
                  <c:v>125755.872</c:v>
                </c:pt>
                <c:pt idx="2">
                  <c:v>144002.38964559574</c:v>
                </c:pt>
                <c:pt idx="3">
                  <c:v>176904.04075116603</c:v>
                </c:pt>
                <c:pt idx="4">
                  <c:v>212405.45930635347</c:v>
                </c:pt>
                <c:pt idx="5">
                  <c:v>242765.8312835559</c:v>
                </c:pt>
                <c:pt idx="6">
                  <c:v>226770.35372572156</c:v>
                </c:pt>
                <c:pt idx="7">
                  <c:v>206254.32743717</c:v>
                </c:pt>
                <c:pt idx="8">
                  <c:v>170402.38464735384</c:v>
                </c:pt>
                <c:pt idx="9">
                  <c:v>202476.5121157372</c:v>
                </c:pt>
                <c:pt idx="10">
                  <c:v>214423.21560168048</c:v>
                </c:pt>
                <c:pt idx="11">
                  <c:v>218056.70144383542</c:v>
                </c:pt>
                <c:pt idx="12">
                  <c:v>240383.32203752827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'1994start'!$E$741:$Q$741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'1994start'!$E$737:$Q$737</c:f>
              <c:numCache>
                <c:ptCount val="13"/>
                <c:pt idx="0">
                  <c:v>100000</c:v>
                </c:pt>
                <c:pt idx="1">
                  <c:v>115670.59200000002</c:v>
                </c:pt>
                <c:pt idx="2">
                  <c:v>127213.5521055042</c:v>
                </c:pt>
                <c:pt idx="3">
                  <c:v>141640.97886248105</c:v>
                </c:pt>
                <c:pt idx="4">
                  <c:v>146590.66198884585</c:v>
                </c:pt>
                <c:pt idx="5">
                  <c:v>162437.07517042352</c:v>
                </c:pt>
                <c:pt idx="6">
                  <c:v>161755.6168961834</c:v>
                </c:pt>
                <c:pt idx="7">
                  <c:v>156915.25783654282</c:v>
                </c:pt>
                <c:pt idx="8">
                  <c:v>141154.73860314075</c:v>
                </c:pt>
                <c:pt idx="9">
                  <c:v>169045.19731170585</c:v>
                </c:pt>
                <c:pt idx="10">
                  <c:v>184449.58818699757</c:v>
                </c:pt>
                <c:pt idx="11">
                  <c:v>192438.0637773372</c:v>
                </c:pt>
                <c:pt idx="12">
                  <c:v>214734.2439733732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'1994start'!$E$741:$Q$741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'1994start'!$E$738:$Q$738</c:f>
              <c:numCache>
                <c:ptCount val="13"/>
                <c:pt idx="0">
                  <c:v>100000</c:v>
                </c:pt>
                <c:pt idx="1">
                  <c:v>140119.872</c:v>
                </c:pt>
                <c:pt idx="2">
                  <c:v>144021.79047809876</c:v>
                </c:pt>
                <c:pt idx="3">
                  <c:v>178710.88810791343</c:v>
                </c:pt>
                <c:pt idx="4">
                  <c:v>245434.15770231263</c:v>
                </c:pt>
                <c:pt idx="5">
                  <c:v>207327.17244155545</c:v>
                </c:pt>
                <c:pt idx="6">
                  <c:v>247229.89019627418</c:v>
                </c:pt>
                <c:pt idx="7">
                  <c:v>258909.86893658843</c:v>
                </c:pt>
                <c:pt idx="8">
                  <c:v>249963.49229171572</c:v>
                </c:pt>
                <c:pt idx="9">
                  <c:v>276444.1362401292</c:v>
                </c:pt>
                <c:pt idx="10">
                  <c:v>284812.79034076625</c:v>
                </c:pt>
                <c:pt idx="11">
                  <c:v>283087.18548405636</c:v>
                </c:pt>
                <c:pt idx="12">
                  <c:v>331498.13956004696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'1994start'!$E$741:$Q$741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'1994start'!$E$740:$Q$740</c:f>
              <c:numCache>
                <c:ptCount val="13"/>
                <c:pt idx="0">
                  <c:v>100000</c:v>
                </c:pt>
                <c:pt idx="1">
                  <c:v>131348.57400000002</c:v>
                </c:pt>
                <c:pt idx="2">
                  <c:v>155858.79418925208</c:v>
                </c:pt>
                <c:pt idx="3">
                  <c:v>180948.18627150086</c:v>
                </c:pt>
                <c:pt idx="4">
                  <c:v>246281.70427968394</c:v>
                </c:pt>
                <c:pt idx="5">
                  <c:v>298324.49918451515</c:v>
                </c:pt>
                <c:pt idx="6">
                  <c:v>342688.5037165971</c:v>
                </c:pt>
                <c:pt idx="7">
                  <c:v>307762.09543555765</c:v>
                </c:pt>
                <c:pt idx="8">
                  <c:v>257469.39827320862</c:v>
                </c:pt>
                <c:pt idx="9">
                  <c:v>330648.29719086573</c:v>
                </c:pt>
                <c:pt idx="10">
                  <c:v>342559.18567925296</c:v>
                </c:pt>
                <c:pt idx="11">
                  <c:v>360997.86311680014</c:v>
                </c:pt>
                <c:pt idx="12">
                  <c:v>392548.5086037045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'1994start'!$E$741:$Q$741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'1994start'!$E$735:$Q$735</c:f>
              <c:numCache>
                <c:ptCount val="13"/>
                <c:pt idx="0">
                  <c:v>100000</c:v>
                </c:pt>
                <c:pt idx="1">
                  <c:v>107964.672</c:v>
                </c:pt>
                <c:pt idx="2">
                  <c:v>108851.00918361249</c:v>
                </c:pt>
                <c:pt idx="3">
                  <c:v>111824.49071818162</c:v>
                </c:pt>
                <c:pt idx="4">
                  <c:v>114536.88849572773</c:v>
                </c:pt>
                <c:pt idx="5">
                  <c:v>113875.07463131749</c:v>
                </c:pt>
                <c:pt idx="6">
                  <c:v>118237.03889912028</c:v>
                </c:pt>
                <c:pt idx="7">
                  <c:v>122641.83515898103</c:v>
                </c:pt>
                <c:pt idx="8">
                  <c:v>123916.06559664023</c:v>
                </c:pt>
                <c:pt idx="9">
                  <c:v>123924.59440525791</c:v>
                </c:pt>
                <c:pt idx="10">
                  <c:v>121458.99811357183</c:v>
                </c:pt>
                <c:pt idx="11">
                  <c:v>118981.96743549647</c:v>
                </c:pt>
                <c:pt idx="12">
                  <c:v>119373.37499078692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'1994start'!$E$741:$Q$741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'1994start'!$E$739:$Q$739</c:f>
              <c:numCache>
                <c:ptCount val="13"/>
                <c:pt idx="0">
                  <c:v>100000</c:v>
                </c:pt>
                <c:pt idx="1">
                  <c:v>123494.4</c:v>
                </c:pt>
                <c:pt idx="2">
                  <c:v>136039.5321399867</c:v>
                </c:pt>
                <c:pt idx="3">
                  <c:v>161118.8401225172</c:v>
                </c:pt>
                <c:pt idx="4">
                  <c:v>184810.14057606983</c:v>
                </c:pt>
                <c:pt idx="5">
                  <c:v>204995.1033032833</c:v>
                </c:pt>
                <c:pt idx="6">
                  <c:v>196412.49847201078</c:v>
                </c:pt>
                <c:pt idx="7">
                  <c:v>185961.56011329909</c:v>
                </c:pt>
                <c:pt idx="8">
                  <c:v>163993.47986995414</c:v>
                </c:pt>
                <c:pt idx="9">
                  <c:v>190782.4762695485</c:v>
                </c:pt>
                <c:pt idx="10">
                  <c:v>203193.8143726963</c:v>
                </c:pt>
                <c:pt idx="11">
                  <c:v>207331.1477656441</c:v>
                </c:pt>
                <c:pt idx="12">
                  <c:v>224320.02068853984</c:v>
                </c:pt>
              </c:numCache>
            </c:numRef>
          </c:val>
          <c:smooth val="0"/>
        </c:ser>
        <c:axId val="16407950"/>
        <c:axId val="13453823"/>
      </c:lineChart>
      <c:catAx>
        <c:axId val="1640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13453823"/>
        <c:crosses val="autoZero"/>
        <c:auto val="1"/>
        <c:lblOffset val="180"/>
        <c:noMultiLvlLbl val="0"/>
      </c:catAx>
      <c:valAx>
        <c:axId val="13453823"/>
        <c:scaling>
          <c:orientation val="minMax"/>
          <c:max val="4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1640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5"/>
          <c:w val="0.8585"/>
          <c:h val="0.109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283"/>
          <c:w val="0.8195"/>
          <c:h val="0.543"/>
        </c:manualLayout>
      </c:layout>
      <c:lineChart>
        <c:grouping val="standard"/>
        <c:varyColors val="0"/>
        <c:ser>
          <c:idx val="0"/>
          <c:order val="0"/>
          <c:tx>
            <c:strRef>
              <c:f>'2000start'!$D$731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'2000start'!$J$738:$Q$738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'2000start'!$J$731:$Q$731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'2000start'!$J$738:$Q$738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'2000start'!$J$734:$Q$734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'2000start'!$J$738:$Q$738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'2000start'!$J$735:$Q$735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'2000start'!$J$738:$Q$738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'2000start'!$J$737:$Q$737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'2000start'!$J$738:$Q$738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'2000start'!$J$732:$Q$732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'2000start'!$J$738:$Q$738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'2000start'!$J$736:$Q$736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3975544"/>
        <c:axId val="16017849"/>
      </c:lineChart>
      <c:catAx>
        <c:axId val="5397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16017849"/>
        <c:crosses val="autoZero"/>
        <c:auto val="1"/>
        <c:lblOffset val="180"/>
        <c:noMultiLvlLbl val="0"/>
      </c:catAx>
      <c:valAx>
        <c:axId val="16017849"/>
        <c:scaling>
          <c:orientation val="minMax"/>
          <c:max val="150000"/>
          <c:min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397554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45"/>
          <c:w val="0.885"/>
          <c:h val="0.115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743</xdr:row>
      <xdr:rowOff>38100</xdr:rowOff>
    </xdr:from>
    <xdr:to>
      <xdr:col>12</xdr:col>
      <xdr:colOff>571500</xdr:colOff>
      <xdr:row>770</xdr:row>
      <xdr:rowOff>66675</xdr:rowOff>
    </xdr:to>
    <xdr:graphicFrame>
      <xdr:nvGraphicFramePr>
        <xdr:cNvPr id="1" name="Chart 1"/>
        <xdr:cNvGraphicFramePr/>
      </xdr:nvGraphicFramePr>
      <xdr:xfrm>
        <a:off x="5581650" y="120872250"/>
        <a:ext cx="51816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739</xdr:row>
      <xdr:rowOff>38100</xdr:rowOff>
    </xdr:from>
    <xdr:to>
      <xdr:col>12</xdr:col>
      <xdr:colOff>66675</xdr:colOff>
      <xdr:row>766</xdr:row>
      <xdr:rowOff>66675</xdr:rowOff>
    </xdr:to>
    <xdr:graphicFrame>
      <xdr:nvGraphicFramePr>
        <xdr:cNvPr id="1" name="Chart 1"/>
        <xdr:cNvGraphicFramePr/>
      </xdr:nvGraphicFramePr>
      <xdr:xfrm>
        <a:off x="5353050" y="119824500"/>
        <a:ext cx="50768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3"/>
  <sheetViews>
    <sheetView tabSelected="1" zoomScale="80" zoomScaleNormal="80" workbookViewId="0" topLeftCell="J694">
      <selection activeCell="AB715" sqref="AB715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9.7109375" style="0" customWidth="1"/>
    <col min="5" max="5" width="13.7109375" style="0" bestFit="1" customWidth="1"/>
    <col min="6" max="6" width="14.57421875" style="0" bestFit="1" customWidth="1"/>
    <col min="7" max="13" width="11.7109375" style="0" customWidth="1"/>
    <col min="14" max="16" width="12.7109375" style="0" customWidth="1"/>
    <col min="17" max="19" width="10.7109375" style="0" customWidth="1"/>
    <col min="20" max="25" width="12.7109375" style="0" customWidth="1"/>
    <col min="27" max="27" width="9.57421875" style="0" bestFit="1" customWidth="1"/>
  </cols>
  <sheetData>
    <row r="1" ht="15">
      <c r="A1" s="13" t="s">
        <v>33</v>
      </c>
    </row>
    <row r="2" ht="12.75">
      <c r="A2" t="s">
        <v>34</v>
      </c>
    </row>
    <row r="3" ht="12.75">
      <c r="A3" s="35" t="s">
        <v>103</v>
      </c>
    </row>
    <row r="5" spans="1:2" ht="12.75">
      <c r="A5" t="s">
        <v>35</v>
      </c>
      <c r="B5" s="12">
        <v>100000</v>
      </c>
    </row>
    <row r="6" spans="1:2" ht="12.75">
      <c r="A6" t="s">
        <v>36</v>
      </c>
      <c r="B6" s="14">
        <v>0.04</v>
      </c>
    </row>
    <row r="7" spans="1:3" ht="12.75">
      <c r="A7" t="s">
        <v>48</v>
      </c>
      <c r="B7" s="14">
        <v>0</v>
      </c>
      <c r="C7" s="38" t="s">
        <v>81</v>
      </c>
    </row>
    <row r="8" spans="1:3" ht="12.75">
      <c r="A8" t="s">
        <v>51</v>
      </c>
      <c r="B8" s="22">
        <v>1</v>
      </c>
      <c r="C8" s="38" t="s">
        <v>80</v>
      </c>
    </row>
    <row r="9" spans="2:3" ht="12.75">
      <c r="B9" s="22"/>
      <c r="C9" s="38" t="s">
        <v>82</v>
      </c>
    </row>
    <row r="10" ht="12.75">
      <c r="B10" s="22"/>
    </row>
    <row r="11" ht="12.75">
      <c r="B11" s="22"/>
    </row>
    <row r="12" ht="12.75">
      <c r="B12" s="22"/>
    </row>
    <row r="13" spans="5:24" ht="12.75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  <c r="T13" s="7">
        <f>S13+1</f>
        <v>2009</v>
      </c>
      <c r="U13" s="7">
        <f>T13+1</f>
        <v>2010</v>
      </c>
      <c r="V13" s="7">
        <f>U13+1</f>
        <v>2011</v>
      </c>
      <c r="W13" s="7">
        <f>V13+1</f>
        <v>2012</v>
      </c>
      <c r="X13" s="7">
        <f>W13+1</f>
        <v>2013</v>
      </c>
    </row>
    <row r="14" spans="1:24" ht="12.75">
      <c r="A14" s="35" t="s">
        <v>89</v>
      </c>
      <c r="D14" s="11"/>
      <c r="E14" s="11">
        <v>146.2</v>
      </c>
      <c r="F14" s="11">
        <v>150.3</v>
      </c>
      <c r="G14" s="11">
        <v>154.4</v>
      </c>
      <c r="H14" s="11">
        <v>159.1</v>
      </c>
      <c r="I14" s="11">
        <v>161.6</v>
      </c>
      <c r="J14" s="11">
        <v>164.3</v>
      </c>
      <c r="K14" s="11">
        <v>168.8</v>
      </c>
      <c r="L14" s="11">
        <v>175.1</v>
      </c>
      <c r="M14" s="11">
        <v>177.1</v>
      </c>
      <c r="N14" s="11">
        <v>181.7</v>
      </c>
      <c r="O14" s="11">
        <v>185.2</v>
      </c>
      <c r="P14" s="11">
        <v>190.7</v>
      </c>
      <c r="Q14" s="11">
        <v>198.3</v>
      </c>
      <c r="R14" s="11">
        <v>202.4</v>
      </c>
      <c r="S14" s="11">
        <v>205</v>
      </c>
      <c r="T14" s="11">
        <v>205</v>
      </c>
      <c r="U14" s="11">
        <v>205</v>
      </c>
      <c r="V14" s="11">
        <v>205</v>
      </c>
      <c r="W14" s="11">
        <v>205</v>
      </c>
      <c r="X14" s="11">
        <v>205</v>
      </c>
    </row>
    <row r="15" spans="1:24" ht="12.75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1" ref="H15:S15">(H14-G14)/G14</f>
        <v>0.030440414507771945</v>
      </c>
      <c r="I15" s="4">
        <f t="shared" si="1"/>
        <v>0.01571338780641106</v>
      </c>
      <c r="J15" s="4">
        <f t="shared" si="1"/>
        <v>0.016707920792079313</v>
      </c>
      <c r="K15" s="4">
        <f t="shared" si="1"/>
        <v>0.027388922702373704</v>
      </c>
      <c r="L15" s="4">
        <f t="shared" si="1"/>
        <v>0.03732227488151649</v>
      </c>
      <c r="M15" s="4">
        <f t="shared" si="1"/>
        <v>0.011422044545973729</v>
      </c>
      <c r="N15" s="4">
        <f t="shared" si="1"/>
        <v>0.02597402597402594</v>
      </c>
      <c r="O15" s="4">
        <f t="shared" si="1"/>
        <v>0.019262520638414972</v>
      </c>
      <c r="P15" s="4">
        <f t="shared" si="1"/>
        <v>0.029697624190064796</v>
      </c>
      <c r="Q15" s="4">
        <f t="shared" si="1"/>
        <v>0.039853172522286436</v>
      </c>
      <c r="R15" s="4">
        <f t="shared" si="1"/>
        <v>0.020675743822491145</v>
      </c>
      <c r="S15" s="4">
        <f t="shared" si="1"/>
        <v>0.012845849802371512</v>
      </c>
      <c r="T15" s="4">
        <f>(T14-S14)/S14</f>
        <v>0</v>
      </c>
      <c r="U15" s="4">
        <f>(U14-T14)/T14</f>
        <v>0</v>
      </c>
      <c r="V15" s="4">
        <f>(V14-U14)/U14</f>
        <v>0</v>
      </c>
      <c r="W15" s="4">
        <f>(W14-V14)/V14</f>
        <v>0</v>
      </c>
      <c r="X15" s="4">
        <f>(X14-W14)/W14</f>
        <v>0</v>
      </c>
    </row>
    <row r="16" spans="4:12" ht="12.75">
      <c r="D16" s="11"/>
      <c r="E16" s="11"/>
      <c r="F16" s="11"/>
      <c r="G16" s="11"/>
      <c r="H16" s="11"/>
      <c r="I16" s="11"/>
      <c r="J16" s="11"/>
      <c r="K16" s="11"/>
      <c r="L16" s="11"/>
    </row>
    <row r="17" spans="1:24" ht="12.75">
      <c r="A17" t="s">
        <v>37</v>
      </c>
      <c r="F17" s="16">
        <f>B5*B6</f>
        <v>4000</v>
      </c>
      <c r="G17" s="6">
        <f>F17*(1+G15)</f>
        <v>4109.115103127079</v>
      </c>
      <c r="H17" s="6">
        <f aca="true" t="shared" si="2" ref="H17:M17">G17*(1+H15)</f>
        <v>4234.198270126413</v>
      </c>
      <c r="I17" s="6">
        <f t="shared" si="2"/>
        <v>4300.731869594145</v>
      </c>
      <c r="J17" s="6">
        <f t="shared" si="2"/>
        <v>4372.588157019295</v>
      </c>
      <c r="K17" s="6">
        <f t="shared" si="2"/>
        <v>4492.348636061211</v>
      </c>
      <c r="L17" s="6">
        <f t="shared" si="2"/>
        <v>4660.013306719894</v>
      </c>
      <c r="M17" s="6">
        <f t="shared" si="2"/>
        <v>4713.240186294079</v>
      </c>
      <c r="N17" s="6">
        <f aca="true" t="shared" si="3" ref="N17:S17">M17*(1+N15)</f>
        <v>4835.662009314704</v>
      </c>
      <c r="O17" s="6">
        <f t="shared" si="3"/>
        <v>4928.8090485695275</v>
      </c>
      <c r="P17" s="6">
        <f t="shared" si="3"/>
        <v>5075.182967398537</v>
      </c>
      <c r="Q17" s="6">
        <f t="shared" si="3"/>
        <v>5277.445109780439</v>
      </c>
      <c r="R17" s="6">
        <f t="shared" si="3"/>
        <v>5386.560212907519</v>
      </c>
      <c r="S17" s="6">
        <f t="shared" si="3"/>
        <v>5455.755156353959</v>
      </c>
      <c r="T17" s="6">
        <f>S17*(1+T15)</f>
        <v>5455.755156353959</v>
      </c>
      <c r="U17" s="6">
        <f>T17*(1+U15)</f>
        <v>5455.755156353959</v>
      </c>
      <c r="V17" s="6">
        <f>U17*(1+V15)</f>
        <v>5455.755156353959</v>
      </c>
      <c r="W17" s="6">
        <f>V17*(1+W15)</f>
        <v>5455.755156353959</v>
      </c>
      <c r="X17" s="6">
        <f>W17*(1+X15)</f>
        <v>5455.755156353959</v>
      </c>
    </row>
    <row r="18" spans="6:13" ht="12.75">
      <c r="F18" s="12"/>
      <c r="G18" s="6"/>
      <c r="H18" s="6"/>
      <c r="I18" s="6"/>
      <c r="J18" s="6"/>
      <c r="K18" s="6"/>
      <c r="L18" s="6"/>
      <c r="M18" s="6"/>
    </row>
    <row r="19" ht="12.75">
      <c r="F19" s="7" t="s">
        <v>47</v>
      </c>
    </row>
    <row r="20" spans="5:24" ht="12.75">
      <c r="E20">
        <v>1994</v>
      </c>
      <c r="F20">
        <f>E20+1</f>
        <v>1995</v>
      </c>
      <c r="G20">
        <f aca="true" t="shared" si="4" ref="G20:P20">F20+1</f>
        <v>1996</v>
      </c>
      <c r="H20">
        <f t="shared" si="4"/>
        <v>1997</v>
      </c>
      <c r="I20">
        <f t="shared" si="4"/>
        <v>1998</v>
      </c>
      <c r="J20">
        <f t="shared" si="4"/>
        <v>1999</v>
      </c>
      <c r="K20">
        <f t="shared" si="4"/>
        <v>2000</v>
      </c>
      <c r="L20">
        <f t="shared" si="4"/>
        <v>2001</v>
      </c>
      <c r="M20">
        <f t="shared" si="4"/>
        <v>2002</v>
      </c>
      <c r="N20">
        <f t="shared" si="4"/>
        <v>2003</v>
      </c>
      <c r="O20">
        <f t="shared" si="4"/>
        <v>2004</v>
      </c>
      <c r="P20">
        <f t="shared" si="4"/>
        <v>2005</v>
      </c>
      <c r="Q20">
        <f>P20+1</f>
        <v>2006</v>
      </c>
      <c r="R20">
        <f>Q20+1</f>
        <v>2007</v>
      </c>
      <c r="S20">
        <f>R20+1</f>
        <v>2008</v>
      </c>
      <c r="T20">
        <f>S20+1</f>
        <v>2009</v>
      </c>
      <c r="U20">
        <f>T20+1</f>
        <v>2010</v>
      </c>
      <c r="V20">
        <f>U20+1</f>
        <v>2011</v>
      </c>
      <c r="W20">
        <f>V20+1</f>
        <v>2012</v>
      </c>
      <c r="X20">
        <f>W20+1</f>
        <v>2013</v>
      </c>
    </row>
    <row r="21" spans="1:24" ht="12.75">
      <c r="A21" s="1" t="s">
        <v>30</v>
      </c>
      <c r="B21" t="s">
        <v>50</v>
      </c>
      <c r="E21" s="14">
        <v>-0.0008</v>
      </c>
      <c r="F21" s="14">
        <v>0.574</v>
      </c>
      <c r="G21" s="14">
        <v>0.0623</v>
      </c>
      <c r="H21" s="14">
        <v>0.3489</v>
      </c>
      <c r="I21" s="14">
        <v>0.5217</v>
      </c>
      <c r="J21" s="14">
        <v>-0.1985</v>
      </c>
      <c r="K21" s="14">
        <v>0.2656</v>
      </c>
      <c r="L21" s="14">
        <v>0.0648</v>
      </c>
      <c r="M21" s="14">
        <v>-0.0377</v>
      </c>
      <c r="N21" s="14">
        <v>0.1581</v>
      </c>
      <c r="O21" s="14">
        <v>0.0588</v>
      </c>
      <c r="P21" s="14">
        <v>0.0082</v>
      </c>
      <c r="Q21" s="14">
        <v>0.2411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ht="12.75">
      <c r="A22" s="1" t="s">
        <v>40</v>
      </c>
      <c r="B22" t="s">
        <v>45</v>
      </c>
      <c r="E22" s="14">
        <v>-0.0365</v>
      </c>
      <c r="F22" s="14">
        <v>0.4734</v>
      </c>
      <c r="G22" s="14">
        <v>0.3212</v>
      </c>
      <c r="H22" s="14">
        <v>0.4198</v>
      </c>
      <c r="I22" s="14">
        <v>0.1413</v>
      </c>
      <c r="J22" s="14">
        <v>0.0156</v>
      </c>
      <c r="K22" s="14">
        <v>0.285</v>
      </c>
      <c r="L22" s="14">
        <v>-0.0912</v>
      </c>
      <c r="M22" s="14">
        <v>-0.114</v>
      </c>
      <c r="N22" s="14">
        <v>0.3057</v>
      </c>
      <c r="O22" s="14">
        <v>0.112</v>
      </c>
      <c r="P22" s="14">
        <v>0.0748</v>
      </c>
      <c r="Q22" s="14">
        <v>0.1612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</row>
    <row r="23" spans="1:24" ht="13.5" thickBot="1">
      <c r="A23" s="17" t="s">
        <v>41</v>
      </c>
      <c r="B23" s="18" t="s">
        <v>44</v>
      </c>
      <c r="C23" s="18"/>
      <c r="D23" s="18"/>
      <c r="E23" s="21">
        <v>0.2045</v>
      </c>
      <c r="F23" s="21">
        <v>0.5183</v>
      </c>
      <c r="G23" s="21">
        <v>0.3162</v>
      </c>
      <c r="H23" s="21">
        <v>0.001</v>
      </c>
      <c r="I23" s="21">
        <v>0.9637</v>
      </c>
      <c r="J23" s="21">
        <v>0.811</v>
      </c>
      <c r="K23" s="21">
        <v>-0.3039</v>
      </c>
      <c r="L23" s="21">
        <v>-0.2733</v>
      </c>
      <c r="M23" s="21">
        <v>-0.4205</v>
      </c>
      <c r="N23" s="21">
        <v>0.627</v>
      </c>
      <c r="O23" s="21">
        <v>-0.0198</v>
      </c>
      <c r="P23" s="21">
        <v>0.0265</v>
      </c>
      <c r="Q23" s="21">
        <v>0.0945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</row>
    <row r="24" spans="1:24" ht="12.75">
      <c r="A24" s="1" t="s">
        <v>42</v>
      </c>
      <c r="B24" t="s">
        <v>43</v>
      </c>
      <c r="E24" s="14">
        <v>0.0787</v>
      </c>
      <c r="F24" s="14">
        <v>0.4517</v>
      </c>
      <c r="G24" s="14">
        <v>0.2136</v>
      </c>
      <c r="H24" s="14">
        <v>0.2857</v>
      </c>
      <c r="I24" s="14">
        <v>0.408</v>
      </c>
      <c r="J24" s="14">
        <v>0.0705</v>
      </c>
      <c r="K24" s="14">
        <v>0.6053</v>
      </c>
      <c r="L24" s="14">
        <v>-0.0687</v>
      </c>
      <c r="M24" s="14">
        <v>-0.1136</v>
      </c>
      <c r="N24" s="14">
        <v>0.2658</v>
      </c>
      <c r="O24" s="14">
        <v>0.0951</v>
      </c>
      <c r="P24" s="14">
        <v>0.1541</v>
      </c>
      <c r="Q24" s="14">
        <v>0.1087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</row>
    <row r="25" spans="1:24" ht="12.75">
      <c r="A25" s="1" t="s">
        <v>0</v>
      </c>
      <c r="B25" t="s">
        <v>9</v>
      </c>
      <c r="E25" s="14">
        <v>-0.0008</v>
      </c>
      <c r="F25" s="14">
        <v>0.1274</v>
      </c>
      <c r="G25" s="14">
        <v>0.0479</v>
      </c>
      <c r="H25" s="14">
        <v>0.0695</v>
      </c>
      <c r="I25" s="14">
        <v>0.06570000000000001</v>
      </c>
      <c r="J25" s="14">
        <v>0.033</v>
      </c>
      <c r="K25" s="14">
        <v>0.0817</v>
      </c>
      <c r="L25" s="14">
        <v>0.0814</v>
      </c>
      <c r="M25" s="14">
        <v>0.0522</v>
      </c>
      <c r="N25" s="14">
        <v>0.042</v>
      </c>
      <c r="O25" s="14">
        <v>0.0211</v>
      </c>
      <c r="P25" s="14">
        <v>0.022</v>
      </c>
      <c r="Q25" s="14">
        <v>0.0499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ht="13.5" thickBot="1">
      <c r="A26" s="50" t="s">
        <v>1</v>
      </c>
      <c r="B26" s="18" t="s">
        <v>10</v>
      </c>
      <c r="C26" s="18"/>
      <c r="D26" s="18"/>
      <c r="E26" s="21">
        <v>-0.0017</v>
      </c>
      <c r="F26" s="21">
        <v>0.35969999999999996</v>
      </c>
      <c r="G26" s="21">
        <v>0.2096</v>
      </c>
      <c r="H26" s="21">
        <v>0.3099</v>
      </c>
      <c r="I26" s="21">
        <v>0.23260000000000003</v>
      </c>
      <c r="J26" s="21">
        <v>0.23809999999999998</v>
      </c>
      <c r="K26" s="21">
        <v>-0.1057</v>
      </c>
      <c r="L26" s="21">
        <v>-0.1097</v>
      </c>
      <c r="M26" s="21">
        <v>-0.2096</v>
      </c>
      <c r="N26" s="21">
        <v>0.3135</v>
      </c>
      <c r="O26" s="21">
        <v>0.1252</v>
      </c>
      <c r="P26" s="21">
        <v>0.0598</v>
      </c>
      <c r="Q26" s="21">
        <v>0.1551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</row>
    <row r="27" spans="1:24" ht="12.75">
      <c r="A27" s="2" t="s">
        <v>2</v>
      </c>
      <c r="B27" t="s">
        <v>11</v>
      </c>
      <c r="E27" s="14">
        <v>-0.045</v>
      </c>
      <c r="F27" s="14">
        <v>0.31</v>
      </c>
      <c r="G27" s="14">
        <v>0.26</v>
      </c>
      <c r="H27" s="14">
        <v>0.36</v>
      </c>
      <c r="I27" s="14">
        <v>-0.05</v>
      </c>
      <c r="J27" s="14">
        <v>0.030299999999999997</v>
      </c>
      <c r="K27" s="14">
        <v>0.2086</v>
      </c>
      <c r="L27" s="14">
        <v>0.131</v>
      </c>
      <c r="M27" s="14">
        <v>-0.142</v>
      </c>
      <c r="N27" s="14">
        <v>0.3719</v>
      </c>
      <c r="O27" s="14">
        <v>0.2355</v>
      </c>
      <c r="P27" s="14">
        <v>0.0607</v>
      </c>
      <c r="Q27" s="14">
        <v>0.1924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ht="12.75">
      <c r="A28" s="2" t="s">
        <v>3</v>
      </c>
      <c r="B28" t="s">
        <v>12</v>
      </c>
      <c r="E28" s="14">
        <v>-0.0073</v>
      </c>
      <c r="F28" s="14">
        <v>0.36939999999999995</v>
      </c>
      <c r="G28" s="14">
        <v>0.2186</v>
      </c>
      <c r="H28" s="14">
        <v>0.2977</v>
      </c>
      <c r="I28" s="14">
        <v>0.1464</v>
      </c>
      <c r="J28" s="14">
        <v>0.1257</v>
      </c>
      <c r="K28" s="14">
        <v>0.0608</v>
      </c>
      <c r="L28" s="14">
        <v>-0.1188</v>
      </c>
      <c r="M28" s="14">
        <v>-0.2091</v>
      </c>
      <c r="N28" s="14">
        <v>0.3235</v>
      </c>
      <c r="O28" s="14">
        <v>0.1529</v>
      </c>
      <c r="P28" s="14">
        <v>0.0709</v>
      </c>
      <c r="Q28" s="14">
        <v>0.2215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ht="13.5" thickBot="1">
      <c r="A29" s="19" t="s">
        <v>4</v>
      </c>
      <c r="B29" s="18" t="s">
        <v>13</v>
      </c>
      <c r="C29" s="18"/>
      <c r="D29" s="18"/>
      <c r="E29" s="21">
        <v>0.038</v>
      </c>
      <c r="F29" s="21">
        <v>0.005600000000000001</v>
      </c>
      <c r="G29" s="21">
        <v>0.1583</v>
      </c>
      <c r="H29" s="21">
        <v>-0.16820000000000002</v>
      </c>
      <c r="I29" s="21">
        <v>-0.1812</v>
      </c>
      <c r="J29" s="21">
        <v>0.6157</v>
      </c>
      <c r="K29" s="21">
        <v>-0.2756</v>
      </c>
      <c r="L29" s="21">
        <v>-0.0288</v>
      </c>
      <c r="M29" s="21">
        <v>-0.0743</v>
      </c>
      <c r="N29" s="21">
        <v>0.5765</v>
      </c>
      <c r="O29" s="21">
        <v>0.2612</v>
      </c>
      <c r="P29" s="21">
        <v>0.3205</v>
      </c>
      <c r="Q29" s="21">
        <v>0.2939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</row>
    <row r="30" spans="1:24" ht="12.75">
      <c r="A30" s="2" t="s">
        <v>5</v>
      </c>
      <c r="B30" t="s">
        <v>14</v>
      </c>
      <c r="E30" s="14">
        <v>0.0188</v>
      </c>
      <c r="F30" s="14">
        <v>0.2228</v>
      </c>
      <c r="G30" s="14">
        <v>0.2126</v>
      </c>
      <c r="H30" s="14">
        <v>0.24230000000000002</v>
      </c>
      <c r="I30" s="14">
        <v>0.28859999999999997</v>
      </c>
      <c r="J30" s="14">
        <v>0.16620000000000001</v>
      </c>
      <c r="K30" s="14">
        <v>-0.0818</v>
      </c>
      <c r="L30" s="14">
        <v>-0.203</v>
      </c>
      <c r="M30" s="14">
        <v>-0.1795</v>
      </c>
      <c r="N30" s="14">
        <v>0.387</v>
      </c>
      <c r="O30" s="14">
        <v>0.2086</v>
      </c>
      <c r="P30" s="14">
        <v>0.0926</v>
      </c>
      <c r="Q30" s="14">
        <v>0.3342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ht="12.75">
      <c r="A31" s="2" t="s">
        <v>6</v>
      </c>
      <c r="B31" t="s">
        <v>15</v>
      </c>
      <c r="E31" s="14">
        <v>0.1304</v>
      </c>
      <c r="F31" s="14">
        <v>0.0275</v>
      </c>
      <c r="G31" s="14">
        <v>-0.0782</v>
      </c>
      <c r="H31" s="14">
        <v>-0.25670000000000004</v>
      </c>
      <c r="I31" s="14">
        <v>0.0241</v>
      </c>
      <c r="J31" s="14">
        <v>0.5705</v>
      </c>
      <c r="K31" s="14">
        <v>-0.25739999999999996</v>
      </c>
      <c r="L31" s="14">
        <v>-0.2634</v>
      </c>
      <c r="M31" s="14">
        <v>-0.0932</v>
      </c>
      <c r="N31" s="14">
        <v>0.3842</v>
      </c>
      <c r="O31" s="14">
        <v>0.1883</v>
      </c>
      <c r="P31" s="14">
        <v>0.2259</v>
      </c>
      <c r="Q31" s="14">
        <v>0.1199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ht="13.5" thickBot="1">
      <c r="A32" s="19" t="s">
        <v>7</v>
      </c>
      <c r="B32" s="18" t="s">
        <v>16</v>
      </c>
      <c r="C32" s="18"/>
      <c r="D32" s="18"/>
      <c r="E32" s="21">
        <v>0.032</v>
      </c>
      <c r="F32" s="21">
        <v>0.153</v>
      </c>
      <c r="G32" s="21">
        <v>0.3589</v>
      </c>
      <c r="H32" s="21">
        <v>0.1826</v>
      </c>
      <c r="I32" s="21">
        <v>-0.165</v>
      </c>
      <c r="J32" s="21">
        <v>-0.0443</v>
      </c>
      <c r="K32" s="21">
        <v>0.2638</v>
      </c>
      <c r="L32" s="21">
        <v>0.1265</v>
      </c>
      <c r="M32" s="21">
        <v>0.0375</v>
      </c>
      <c r="N32" s="21">
        <v>0.3565</v>
      </c>
      <c r="O32" s="21">
        <v>0.3076</v>
      </c>
      <c r="P32" s="21">
        <v>0.1189</v>
      </c>
      <c r="Q32" s="21">
        <v>0.3507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</row>
    <row r="33" spans="1:24" ht="12.75">
      <c r="A33" s="2" t="s">
        <v>8</v>
      </c>
      <c r="B33" t="s">
        <v>17</v>
      </c>
      <c r="E33" s="14">
        <v>-0.0051</v>
      </c>
      <c r="F33" s="14">
        <v>0.2874</v>
      </c>
      <c r="G33" s="14">
        <v>0.1812</v>
      </c>
      <c r="H33" s="14">
        <v>0.2459</v>
      </c>
      <c r="I33" s="14">
        <v>-0.026099999999999998</v>
      </c>
      <c r="J33" s="14">
        <v>0.23129999999999998</v>
      </c>
      <c r="K33" s="14">
        <v>-0.026699999999999998</v>
      </c>
      <c r="L33" s="14">
        <v>0.031</v>
      </c>
      <c r="M33" s="14">
        <v>-0.2002</v>
      </c>
      <c r="N33" s="14">
        <v>0.4563</v>
      </c>
      <c r="O33" s="14">
        <v>0.199</v>
      </c>
      <c r="P33" s="14">
        <v>0.0736</v>
      </c>
      <c r="Q33" s="14">
        <v>0.1564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ht="12.75">
      <c r="A34" s="2" t="s">
        <v>28</v>
      </c>
      <c r="B34" t="s">
        <v>18</v>
      </c>
      <c r="C34" s="4"/>
      <c r="D34" s="4"/>
      <c r="E34" s="14">
        <v>0.0118</v>
      </c>
      <c r="F34" s="14">
        <v>0.37450000000000006</v>
      </c>
      <c r="G34" s="14">
        <v>0.2288</v>
      </c>
      <c r="H34" s="14">
        <v>0.3319</v>
      </c>
      <c r="I34" s="14">
        <v>0.2862</v>
      </c>
      <c r="J34" s="14">
        <v>0.2107</v>
      </c>
      <c r="K34" s="14">
        <v>-0.0906</v>
      </c>
      <c r="L34" s="14">
        <v>-0.1202</v>
      </c>
      <c r="M34" s="14">
        <v>-0.2215</v>
      </c>
      <c r="N34" s="14">
        <v>0.285</v>
      </c>
      <c r="O34" s="14">
        <v>0.1074</v>
      </c>
      <c r="P34" s="14">
        <v>0.0477</v>
      </c>
      <c r="Q34" s="14">
        <v>0.1564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</row>
    <row r="35" spans="1:24" ht="13.5" thickBot="1">
      <c r="A35" s="19" t="s">
        <v>29</v>
      </c>
      <c r="B35" s="18" t="s">
        <v>79</v>
      </c>
      <c r="C35" s="18"/>
      <c r="D35" s="18"/>
      <c r="E35" s="21">
        <v>0.0408</v>
      </c>
      <c r="F35" s="21">
        <v>0.0582</v>
      </c>
      <c r="G35" s="21">
        <v>0.0529</v>
      </c>
      <c r="H35" s="21">
        <v>0.0544</v>
      </c>
      <c r="I35" s="21">
        <v>0.0538</v>
      </c>
      <c r="J35" s="21">
        <v>0.0501</v>
      </c>
      <c r="K35" s="21">
        <v>0.0629</v>
      </c>
      <c r="L35" s="21">
        <v>0.0417</v>
      </c>
      <c r="M35" s="21">
        <v>0.0165</v>
      </c>
      <c r="N35" s="21">
        <v>0.009</v>
      </c>
      <c r="O35" s="21">
        <v>0.0111</v>
      </c>
      <c r="P35" s="21">
        <v>0.0301</v>
      </c>
      <c r="Q35" s="21">
        <v>0.0488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</row>
    <row r="36" spans="1:24" ht="12.75">
      <c r="A36" s="2" t="s">
        <v>85</v>
      </c>
      <c r="B36" s="39" t="s">
        <v>86</v>
      </c>
      <c r="E36" s="14">
        <v>-0.0156</v>
      </c>
      <c r="F36" s="14">
        <v>0.2864</v>
      </c>
      <c r="G36" s="14">
        <v>0.1395</v>
      </c>
      <c r="H36" s="14">
        <v>0.2224</v>
      </c>
      <c r="I36" s="14">
        <v>0.1785</v>
      </c>
      <c r="J36" s="14">
        <v>0.1361</v>
      </c>
      <c r="K36" s="14">
        <v>-0.0204</v>
      </c>
      <c r="L36" s="14">
        <v>-0.0302</v>
      </c>
      <c r="M36" s="14">
        <v>-0.0952</v>
      </c>
      <c r="N36" s="14">
        <v>0.1987</v>
      </c>
      <c r="O36" s="14">
        <v>0.0933</v>
      </c>
      <c r="P36" s="14">
        <v>0.0465</v>
      </c>
      <c r="Q36" s="14">
        <v>0.1102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</row>
    <row r="37" spans="1:24" ht="12.75">
      <c r="A37" s="2" t="s">
        <v>88</v>
      </c>
      <c r="B37" s="39" t="s">
        <v>87</v>
      </c>
      <c r="C37" s="4"/>
      <c r="D37" s="4"/>
      <c r="E37" s="14">
        <v>-0.0266</v>
      </c>
      <c r="F37" s="14">
        <v>0.1818</v>
      </c>
      <c r="G37" s="14">
        <v>0.0358</v>
      </c>
      <c r="H37" s="14">
        <v>0.0944</v>
      </c>
      <c r="I37" s="14">
        <v>0.0858</v>
      </c>
      <c r="J37" s="14">
        <v>-0.0076</v>
      </c>
      <c r="K37" s="14">
        <v>0.1139</v>
      </c>
      <c r="L37" s="14">
        <v>0.0843</v>
      </c>
      <c r="M37" s="14">
        <v>0.0826</v>
      </c>
      <c r="N37" s="14">
        <v>0.0397</v>
      </c>
      <c r="O37" s="14">
        <v>0.0424</v>
      </c>
      <c r="P37" s="14">
        <v>0.024</v>
      </c>
      <c r="Q37" s="14">
        <v>0.0427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ht="12.75">
      <c r="A38" s="41" t="s">
        <v>94</v>
      </c>
      <c r="B38" s="39" t="s">
        <v>93</v>
      </c>
      <c r="C38" s="4"/>
      <c r="D38" s="4"/>
      <c r="E38" s="43">
        <v>0.0778</v>
      </c>
      <c r="F38" s="43">
        <v>0.1121</v>
      </c>
      <c r="G38" s="43">
        <v>0.0605</v>
      </c>
      <c r="H38" s="14">
        <v>-0.0077</v>
      </c>
      <c r="I38" s="14">
        <v>0.156</v>
      </c>
      <c r="J38" s="14">
        <v>0.2992</v>
      </c>
      <c r="K38" s="14">
        <v>-0.1561</v>
      </c>
      <c r="L38" s="14">
        <v>-0.2015</v>
      </c>
      <c r="M38" s="14">
        <v>-0.1508</v>
      </c>
      <c r="N38" s="14">
        <v>0.4034</v>
      </c>
      <c r="O38" s="14">
        <v>0.2084</v>
      </c>
      <c r="P38" s="14">
        <v>0.1557</v>
      </c>
      <c r="Q38" s="14">
        <v>0.2664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1:24" ht="12.75">
      <c r="A39" s="42" t="s">
        <v>95</v>
      </c>
      <c r="B39" s="39" t="s">
        <v>96</v>
      </c>
      <c r="C39" s="4"/>
      <c r="D39" s="4"/>
      <c r="E39" s="43">
        <v>-0.0008</v>
      </c>
      <c r="F39" s="43">
        <v>0.1274</v>
      </c>
      <c r="G39" s="43">
        <v>0.0479</v>
      </c>
      <c r="H39" s="43">
        <v>0.0695</v>
      </c>
      <c r="I39" s="43">
        <v>0.06570000000000001</v>
      </c>
      <c r="J39" s="43">
        <v>0.033</v>
      </c>
      <c r="K39" s="43">
        <v>0.0817</v>
      </c>
      <c r="L39" s="14">
        <v>0.0761</v>
      </c>
      <c r="M39" s="14">
        <v>0.1661</v>
      </c>
      <c r="N39" s="14">
        <v>0.08</v>
      </c>
      <c r="O39" s="14">
        <v>0.0827</v>
      </c>
      <c r="P39" s="14">
        <v>0.0259</v>
      </c>
      <c r="Q39" s="14">
        <v>0.0043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ht="12.75">
      <c r="A40" s="2" t="s">
        <v>101</v>
      </c>
      <c r="B40" s="39" t="s">
        <v>102</v>
      </c>
      <c r="C40" s="4"/>
      <c r="D40" s="4"/>
      <c r="E40" s="14"/>
      <c r="F40" s="14">
        <v>0.1837</v>
      </c>
      <c r="G40" s="14">
        <v>0.1079</v>
      </c>
      <c r="H40" s="14">
        <v>0.0658</v>
      </c>
      <c r="I40" s="14">
        <v>0.0783</v>
      </c>
      <c r="J40" s="14">
        <v>0.0227</v>
      </c>
      <c r="K40" s="14">
        <v>0.0694</v>
      </c>
      <c r="L40" s="14">
        <v>0.0617</v>
      </c>
      <c r="M40" s="14">
        <v>0.072</v>
      </c>
      <c r="N40" s="14">
        <v>0.0501</v>
      </c>
      <c r="O40" s="14">
        <v>0.0254</v>
      </c>
      <c r="P40" s="14">
        <v>0.0235</v>
      </c>
      <c r="Q40" s="14">
        <v>0.0423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</row>
    <row r="41" spans="1:24" ht="12.75">
      <c r="A41" s="2"/>
      <c r="C41" s="4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>
      <c r="A42" s="2"/>
      <c r="C42" s="4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ht="12.75">
      <c r="A43" s="2"/>
    </row>
    <row r="44" ht="12.75">
      <c r="A44" s="2" t="s">
        <v>63</v>
      </c>
    </row>
    <row r="45" ht="12.75">
      <c r="A45" s="35" t="s">
        <v>65</v>
      </c>
    </row>
    <row r="46" spans="1:4" ht="12.75">
      <c r="A46" s="2" t="s">
        <v>64</v>
      </c>
      <c r="D46" t="s">
        <v>66</v>
      </c>
    </row>
    <row r="47" ht="12.75">
      <c r="A47" s="2"/>
    </row>
    <row r="48" ht="12.75" customHeight="1">
      <c r="A48" s="2" t="s">
        <v>68</v>
      </c>
    </row>
    <row r="49" spans="1:4" ht="12.75" customHeight="1">
      <c r="A49" t="s">
        <v>69</v>
      </c>
      <c r="D49" s="36"/>
    </row>
    <row r="50" spans="1:4" ht="12.75" customHeight="1">
      <c r="A50" s="2" t="s">
        <v>72</v>
      </c>
      <c r="D50" s="36"/>
    </row>
    <row r="51" ht="12.75">
      <c r="A51" s="2"/>
    </row>
    <row r="52" ht="12.75">
      <c r="A52" s="2" t="s">
        <v>67</v>
      </c>
    </row>
    <row r="53" ht="12.75">
      <c r="A53" s="2"/>
    </row>
    <row r="54" ht="12.75">
      <c r="A54" s="2" t="s">
        <v>70</v>
      </c>
    </row>
    <row r="55" ht="12.75">
      <c r="A55" s="2"/>
    </row>
    <row r="56" ht="12.75">
      <c r="A56" s="2" t="s">
        <v>71</v>
      </c>
    </row>
    <row r="57" ht="12.75">
      <c r="A57" s="2"/>
    </row>
    <row r="58" ht="12.75">
      <c r="A58" s="35" t="s">
        <v>97</v>
      </c>
    </row>
    <row r="59" ht="12.75">
      <c r="A59" s="2"/>
    </row>
    <row r="60" ht="12.75">
      <c r="A60" s="35" t="s">
        <v>98</v>
      </c>
    </row>
    <row r="61" ht="12.75">
      <c r="A61" s="2"/>
    </row>
    <row r="62" ht="12.75">
      <c r="A62" s="2"/>
    </row>
    <row r="63" ht="12.75">
      <c r="A63" s="2"/>
    </row>
    <row r="64" ht="15.75">
      <c r="A64" s="26" t="s">
        <v>53</v>
      </c>
    </row>
    <row r="65" spans="1:5" ht="12.75">
      <c r="A65" s="5"/>
      <c r="E65" s="9" t="s">
        <v>22</v>
      </c>
    </row>
    <row r="66" spans="1:24" ht="12.75">
      <c r="A66" s="5"/>
      <c r="B66" s="6"/>
      <c r="C66" s="24" t="s">
        <v>52</v>
      </c>
      <c r="E66" s="25">
        <f>E$20</f>
        <v>1994</v>
      </c>
      <c r="F66" s="25">
        <f aca="true" t="shared" si="5" ref="F66:X66">F$20</f>
        <v>1995</v>
      </c>
      <c r="G66" s="25">
        <f t="shared" si="5"/>
        <v>1996</v>
      </c>
      <c r="H66" s="25">
        <f t="shared" si="5"/>
        <v>1997</v>
      </c>
      <c r="I66" s="25">
        <f t="shared" si="5"/>
        <v>1998</v>
      </c>
      <c r="J66" s="25">
        <f t="shared" si="5"/>
        <v>1999</v>
      </c>
      <c r="K66" s="25">
        <f t="shared" si="5"/>
        <v>2000</v>
      </c>
      <c r="L66" s="25">
        <f t="shared" si="5"/>
        <v>2001</v>
      </c>
      <c r="M66" s="25">
        <f t="shared" si="5"/>
        <v>2002</v>
      </c>
      <c r="N66" s="25">
        <f t="shared" si="5"/>
        <v>2003</v>
      </c>
      <c r="O66" s="25">
        <f t="shared" si="5"/>
        <v>2004</v>
      </c>
      <c r="P66" s="25">
        <f t="shared" si="5"/>
        <v>2005</v>
      </c>
      <c r="Q66" s="25">
        <f t="shared" si="5"/>
        <v>2006</v>
      </c>
      <c r="R66" s="25">
        <f t="shared" si="5"/>
        <v>2007</v>
      </c>
      <c r="S66" s="25">
        <f t="shared" si="5"/>
        <v>2008</v>
      </c>
      <c r="T66" s="25">
        <f t="shared" si="5"/>
        <v>2009</v>
      </c>
      <c r="U66" s="25">
        <f t="shared" si="5"/>
        <v>2010</v>
      </c>
      <c r="V66" s="25">
        <f t="shared" si="5"/>
        <v>2011</v>
      </c>
      <c r="W66" s="25">
        <f t="shared" si="5"/>
        <v>2012</v>
      </c>
      <c r="X66" s="25">
        <f t="shared" si="5"/>
        <v>2013</v>
      </c>
    </row>
    <row r="67" spans="2:24" ht="12.75">
      <c r="B67" s="6"/>
      <c r="C67" s="5" t="s">
        <v>22</v>
      </c>
      <c r="E67" s="6">
        <v>0</v>
      </c>
      <c r="F67" s="10">
        <f>$B$5</f>
        <v>100000</v>
      </c>
      <c r="G67" s="10">
        <f>F128</f>
        <v>125755.872</v>
      </c>
      <c r="H67" s="10">
        <f aca="true" t="shared" si="6" ref="H67:S67">G128</f>
        <v>144002.38964559574</v>
      </c>
      <c r="I67" s="10">
        <f t="shared" si="6"/>
        <v>176904.04075116603</v>
      </c>
      <c r="J67" s="10">
        <f t="shared" si="6"/>
        <v>212405.45930635347</v>
      </c>
      <c r="K67" s="10">
        <f t="shared" si="6"/>
        <v>242765.8312835559</v>
      </c>
      <c r="L67" s="10">
        <f t="shared" si="6"/>
        <v>226770.35372572156</v>
      </c>
      <c r="M67" s="10">
        <f t="shared" si="6"/>
        <v>206254.32743717</v>
      </c>
      <c r="N67" s="10">
        <f t="shared" si="6"/>
        <v>170402.38464735384</v>
      </c>
      <c r="O67" s="10">
        <f t="shared" si="6"/>
        <v>202476.5121157372</v>
      </c>
      <c r="P67" s="10">
        <f t="shared" si="6"/>
        <v>214423.21560168048</v>
      </c>
      <c r="Q67" s="10">
        <f t="shared" si="6"/>
        <v>218056.70144383542</v>
      </c>
      <c r="R67" s="10">
        <f t="shared" si="6"/>
        <v>240383.32203752827</v>
      </c>
      <c r="S67" s="10">
        <f t="shared" si="6"/>
        <v>234996.76182462074</v>
      </c>
      <c r="T67" s="10">
        <f>S128</f>
        <v>229541.00666826678</v>
      </c>
      <c r="U67" s="10">
        <f>T128</f>
        <v>224085.25151191282</v>
      </c>
      <c r="V67" s="10">
        <f>U128</f>
        <v>218629.49635555886</v>
      </c>
      <c r="W67" s="10">
        <f>V128</f>
        <v>213173.7411992049</v>
      </c>
      <c r="X67" s="10">
        <f>W128</f>
        <v>207717.98604285094</v>
      </c>
    </row>
    <row r="68" spans="2:24" ht="12.75">
      <c r="B68" s="6"/>
      <c r="C68" s="5" t="s">
        <v>25</v>
      </c>
      <c r="E68" s="9"/>
      <c r="F68" s="10">
        <f>-F$17*$B$8</f>
        <v>-4000</v>
      </c>
      <c r="G68" s="10">
        <f>-G$17*$B$8</f>
        <v>-4109.115103127079</v>
      </c>
      <c r="H68" s="10">
        <f aca="true" t="shared" si="7" ref="H68:X68">-H$17*$B$8</f>
        <v>-4234.198270126413</v>
      </c>
      <c r="I68" s="10">
        <f t="shared" si="7"/>
        <v>-4300.731869594145</v>
      </c>
      <c r="J68" s="10">
        <f t="shared" si="7"/>
        <v>-4372.588157019295</v>
      </c>
      <c r="K68" s="10">
        <f t="shared" si="7"/>
        <v>-4492.348636061211</v>
      </c>
      <c r="L68" s="10">
        <f t="shared" si="7"/>
        <v>-4660.013306719894</v>
      </c>
      <c r="M68" s="10">
        <f t="shared" si="7"/>
        <v>-4713.240186294079</v>
      </c>
      <c r="N68" s="10">
        <f t="shared" si="7"/>
        <v>-4835.662009314704</v>
      </c>
      <c r="O68" s="10">
        <f t="shared" si="7"/>
        <v>-4928.8090485695275</v>
      </c>
      <c r="P68" s="10">
        <f t="shared" si="7"/>
        <v>-5075.182967398537</v>
      </c>
      <c r="Q68" s="10">
        <f t="shared" si="7"/>
        <v>-5277.445109780439</v>
      </c>
      <c r="R68" s="10">
        <f t="shared" si="7"/>
        <v>-5386.560212907519</v>
      </c>
      <c r="S68" s="10">
        <f t="shared" si="7"/>
        <v>-5455.755156353959</v>
      </c>
      <c r="T68" s="10">
        <f t="shared" si="7"/>
        <v>-5455.755156353959</v>
      </c>
      <c r="U68" s="10">
        <f t="shared" si="7"/>
        <v>-5455.755156353959</v>
      </c>
      <c r="V68" s="10">
        <f t="shared" si="7"/>
        <v>-5455.755156353959</v>
      </c>
      <c r="W68" s="10">
        <f t="shared" si="7"/>
        <v>-5455.755156353959</v>
      </c>
      <c r="X68" s="10">
        <f t="shared" si="7"/>
        <v>-5455.755156353959</v>
      </c>
    </row>
    <row r="69" spans="2:24" ht="12.75">
      <c r="B69" s="6"/>
      <c r="C69" s="5" t="s">
        <v>48</v>
      </c>
      <c r="E69" s="9"/>
      <c r="F69" s="6">
        <f>-F67*$B$7*$B$8</f>
        <v>0</v>
      </c>
      <c r="G69" s="6">
        <f>-G67*$B$7*$B$8</f>
        <v>0</v>
      </c>
      <c r="H69" s="6">
        <f aca="true" t="shared" si="8" ref="H69:M69">-H67*$B$7*$B$8</f>
        <v>0</v>
      </c>
      <c r="I69" s="6">
        <f t="shared" si="8"/>
        <v>0</v>
      </c>
      <c r="J69" s="6">
        <f t="shared" si="8"/>
        <v>0</v>
      </c>
      <c r="K69" s="6">
        <f t="shared" si="8"/>
        <v>0</v>
      </c>
      <c r="L69" s="6">
        <f t="shared" si="8"/>
        <v>0</v>
      </c>
      <c r="M69" s="6">
        <f t="shared" si="8"/>
        <v>0</v>
      </c>
      <c r="N69" s="6">
        <f aca="true" t="shared" si="9" ref="N69:S69">-N67*$B$7*$B$8</f>
        <v>0</v>
      </c>
      <c r="O69" s="6">
        <f t="shared" si="9"/>
        <v>0</v>
      </c>
      <c r="P69" s="6">
        <f t="shared" si="9"/>
        <v>0</v>
      </c>
      <c r="Q69" s="6">
        <f t="shared" si="9"/>
        <v>0</v>
      </c>
      <c r="R69" s="6">
        <f t="shared" si="9"/>
        <v>0</v>
      </c>
      <c r="S69" s="6">
        <f t="shared" si="9"/>
        <v>0</v>
      </c>
      <c r="T69" s="6">
        <f>-T67*$B$7*$B$8</f>
        <v>0</v>
      </c>
      <c r="U69" s="6">
        <f>-U67*$B$7*$B$8</f>
        <v>0</v>
      </c>
      <c r="V69" s="6">
        <f>-V67*$B$7*$B$8</f>
        <v>0</v>
      </c>
      <c r="W69" s="6">
        <f>-W67*$B$7*$B$8</f>
        <v>0</v>
      </c>
      <c r="X69" s="6">
        <f>-X67*$B$7*$B$8</f>
        <v>0</v>
      </c>
    </row>
    <row r="70" spans="2:24" ht="12.75">
      <c r="B70" s="6"/>
      <c r="C70" s="5" t="s">
        <v>49</v>
      </c>
      <c r="E70" s="9"/>
      <c r="F70" s="10">
        <f>SUM(F67:F69)</f>
        <v>96000</v>
      </c>
      <c r="G70" s="10">
        <f>SUM(G67:G69)</f>
        <v>121646.75689687292</v>
      </c>
      <c r="H70" s="10">
        <f aca="true" t="shared" si="10" ref="H70:S70">SUM(H67:H69)</f>
        <v>139768.19137546932</v>
      </c>
      <c r="I70" s="10">
        <f t="shared" si="10"/>
        <v>172603.3088815719</v>
      </c>
      <c r="J70" s="10">
        <f t="shared" si="10"/>
        <v>208032.87114933418</v>
      </c>
      <c r="K70" s="10">
        <f t="shared" si="10"/>
        <v>238273.48264749467</v>
      </c>
      <c r="L70" s="10">
        <f t="shared" si="10"/>
        <v>222110.34041900167</v>
      </c>
      <c r="M70" s="10">
        <f t="shared" si="10"/>
        <v>201541.08725087592</v>
      </c>
      <c r="N70" s="10">
        <f t="shared" si="10"/>
        <v>165566.72263803915</v>
      </c>
      <c r="O70" s="10">
        <f t="shared" si="10"/>
        <v>197547.70306716766</v>
      </c>
      <c r="P70" s="10">
        <f t="shared" si="10"/>
        <v>209348.03263428193</v>
      </c>
      <c r="Q70" s="10">
        <f t="shared" si="10"/>
        <v>212779.25633405498</v>
      </c>
      <c r="R70" s="10">
        <f t="shared" si="10"/>
        <v>234996.76182462074</v>
      </c>
      <c r="S70" s="10">
        <f t="shared" si="10"/>
        <v>229541.00666826678</v>
      </c>
      <c r="T70" s="10">
        <f>SUM(T67:T69)</f>
        <v>224085.25151191282</v>
      </c>
      <c r="U70" s="10">
        <f>SUM(U67:U69)</f>
        <v>218629.49635555886</v>
      </c>
      <c r="V70" s="10">
        <f>SUM(V67:V69)</f>
        <v>213173.7411992049</v>
      </c>
      <c r="W70" s="10">
        <f>SUM(W67:W69)</f>
        <v>207717.98604285094</v>
      </c>
      <c r="X70" s="10">
        <f>SUM(X67:X69)</f>
        <v>202262.23088649698</v>
      </c>
    </row>
    <row r="71" spans="1:5" ht="12.75">
      <c r="A71" s="5"/>
      <c r="B71" s="6"/>
      <c r="E71" s="9"/>
    </row>
    <row r="72" ht="12.75">
      <c r="C72" s="7" t="s">
        <v>21</v>
      </c>
    </row>
    <row r="73" spans="1:24" ht="12.75">
      <c r="A73" s="1" t="s">
        <v>30</v>
      </c>
      <c r="B73" t="s">
        <v>31</v>
      </c>
      <c r="C73" s="23">
        <v>0</v>
      </c>
      <c r="E73" s="10">
        <f aca="true" t="shared" si="11" ref="E73:E87">$E$67*C73</f>
        <v>0</v>
      </c>
      <c r="F73" s="6">
        <f>F$70*$C73</f>
        <v>0</v>
      </c>
      <c r="G73" s="6">
        <f>G$70*$C73</f>
        <v>0</v>
      </c>
      <c r="H73" s="6">
        <f>H$70*$C73</f>
        <v>0</v>
      </c>
      <c r="I73" s="6">
        <f>I$70*$C73</f>
        <v>0</v>
      </c>
      <c r="J73" s="6">
        <f>J$70*$C73</f>
        <v>0</v>
      </c>
      <c r="K73" s="6">
        <f>K$70*$C73</f>
        <v>0</v>
      </c>
      <c r="L73" s="6">
        <f>L$70*$C73</f>
        <v>0</v>
      </c>
      <c r="M73" s="6">
        <f>M$70*$C73</f>
        <v>0</v>
      </c>
      <c r="N73" s="6">
        <f>N$70*$C73</f>
        <v>0</v>
      </c>
      <c r="O73" s="6">
        <f>O$70*$C73</f>
        <v>0</v>
      </c>
      <c r="P73" s="6">
        <f>P$70*$C73</f>
        <v>0</v>
      </c>
      <c r="Q73" s="6">
        <f>Q$70*$C73</f>
        <v>0</v>
      </c>
      <c r="R73" s="6">
        <f>R$70*$C73</f>
        <v>0</v>
      </c>
      <c r="S73" s="6">
        <f>S$70*$C73</f>
        <v>0</v>
      </c>
      <c r="T73" s="6">
        <f>T$70*$C73</f>
        <v>0</v>
      </c>
      <c r="U73" s="6">
        <f>U$70*$C73</f>
        <v>0</v>
      </c>
      <c r="V73" s="6">
        <f>V$70*$C73</f>
        <v>0</v>
      </c>
      <c r="W73" s="6">
        <f>W$70*$C73</f>
        <v>0</v>
      </c>
      <c r="X73" s="6">
        <f>X$70*$C73</f>
        <v>0</v>
      </c>
    </row>
    <row r="74" spans="1:24" ht="12.75">
      <c r="A74" s="1" t="s">
        <v>40</v>
      </c>
      <c r="B74" t="s">
        <v>45</v>
      </c>
      <c r="C74" s="23">
        <v>0</v>
      </c>
      <c r="E74" s="10">
        <f t="shared" si="11"/>
        <v>0</v>
      </c>
      <c r="F74" s="6">
        <f aca="true" t="shared" si="12" ref="F74:U87">F$70*$C74</f>
        <v>0</v>
      </c>
      <c r="G74" s="6">
        <f t="shared" si="12"/>
        <v>0</v>
      </c>
      <c r="H74" s="6">
        <f t="shared" si="12"/>
        <v>0</v>
      </c>
      <c r="I74" s="6">
        <f t="shared" si="12"/>
        <v>0</v>
      </c>
      <c r="J74" s="6">
        <f t="shared" si="12"/>
        <v>0</v>
      </c>
      <c r="K74" s="6">
        <f t="shared" si="12"/>
        <v>0</v>
      </c>
      <c r="L74" s="6">
        <f t="shared" si="12"/>
        <v>0</v>
      </c>
      <c r="M74" s="6">
        <f t="shared" si="12"/>
        <v>0</v>
      </c>
      <c r="N74" s="6">
        <f t="shared" si="12"/>
        <v>0</v>
      </c>
      <c r="O74" s="6">
        <f t="shared" si="12"/>
        <v>0</v>
      </c>
      <c r="P74" s="6">
        <f t="shared" si="12"/>
        <v>0</v>
      </c>
      <c r="Q74" s="6">
        <f t="shared" si="12"/>
        <v>0</v>
      </c>
      <c r="R74" s="6">
        <f t="shared" si="12"/>
        <v>0</v>
      </c>
      <c r="S74" s="6">
        <f t="shared" si="12"/>
        <v>0</v>
      </c>
      <c r="T74" s="6">
        <f t="shared" si="12"/>
        <v>0</v>
      </c>
      <c r="U74" s="6">
        <f t="shared" si="12"/>
        <v>0</v>
      </c>
      <c r="V74" s="6">
        <f>V$70*$C74</f>
        <v>0</v>
      </c>
      <c r="W74" s="6">
        <f>W$70*$C74</f>
        <v>0</v>
      </c>
      <c r="X74" s="6">
        <f>X$70*$C74</f>
        <v>0</v>
      </c>
    </row>
    <row r="75" spans="1:24" ht="12.75">
      <c r="A75" s="1" t="s">
        <v>41</v>
      </c>
      <c r="B75" t="s">
        <v>44</v>
      </c>
      <c r="C75" s="23">
        <v>0</v>
      </c>
      <c r="E75" s="10">
        <f t="shared" si="11"/>
        <v>0</v>
      </c>
      <c r="F75" s="6">
        <f t="shared" si="12"/>
        <v>0</v>
      </c>
      <c r="G75" s="6">
        <f t="shared" si="12"/>
        <v>0</v>
      </c>
      <c r="H75" s="6">
        <f t="shared" si="12"/>
        <v>0</v>
      </c>
      <c r="I75" s="6">
        <f t="shared" si="12"/>
        <v>0</v>
      </c>
      <c r="J75" s="6">
        <f t="shared" si="12"/>
        <v>0</v>
      </c>
      <c r="K75" s="6">
        <f t="shared" si="12"/>
        <v>0</v>
      </c>
      <c r="L75" s="6">
        <f t="shared" si="12"/>
        <v>0</v>
      </c>
      <c r="M75" s="6">
        <f t="shared" si="12"/>
        <v>0</v>
      </c>
      <c r="N75" s="6">
        <f t="shared" si="12"/>
        <v>0</v>
      </c>
      <c r="O75" s="6">
        <f t="shared" si="12"/>
        <v>0</v>
      </c>
      <c r="P75" s="6">
        <f t="shared" si="12"/>
        <v>0</v>
      </c>
      <c r="Q75" s="6">
        <f t="shared" si="12"/>
        <v>0</v>
      </c>
      <c r="R75" s="6">
        <f t="shared" si="12"/>
        <v>0</v>
      </c>
      <c r="S75" s="6">
        <f t="shared" si="12"/>
        <v>0</v>
      </c>
      <c r="T75" s="6">
        <f>T$70*$C75</f>
        <v>0</v>
      </c>
      <c r="U75" s="6">
        <f>U$70*$C75</f>
        <v>0</v>
      </c>
      <c r="V75" s="6">
        <f>V$70*$C75</f>
        <v>0</v>
      </c>
      <c r="W75" s="6">
        <f>W$70*$C75</f>
        <v>0</v>
      </c>
      <c r="X75" s="6">
        <f>X$70*$C75</f>
        <v>0</v>
      </c>
    </row>
    <row r="76" spans="1:24" ht="12.75">
      <c r="A76" s="1" t="s">
        <v>42</v>
      </c>
      <c r="B76" t="s">
        <v>43</v>
      </c>
      <c r="C76" s="23">
        <v>0</v>
      </c>
      <c r="E76" s="10">
        <f t="shared" si="11"/>
        <v>0</v>
      </c>
      <c r="F76" s="6">
        <f t="shared" si="12"/>
        <v>0</v>
      </c>
      <c r="G76" s="6">
        <f t="shared" si="12"/>
        <v>0</v>
      </c>
      <c r="H76" s="6">
        <f t="shared" si="12"/>
        <v>0</v>
      </c>
      <c r="I76" s="6">
        <f t="shared" si="12"/>
        <v>0</v>
      </c>
      <c r="J76" s="6">
        <f t="shared" si="12"/>
        <v>0</v>
      </c>
      <c r="K76" s="6">
        <f t="shared" si="12"/>
        <v>0</v>
      </c>
      <c r="L76" s="6">
        <f t="shared" si="12"/>
        <v>0</v>
      </c>
      <c r="M76" s="6">
        <f t="shared" si="12"/>
        <v>0</v>
      </c>
      <c r="N76" s="6">
        <f t="shared" si="12"/>
        <v>0</v>
      </c>
      <c r="O76" s="6">
        <f t="shared" si="12"/>
        <v>0</v>
      </c>
      <c r="P76" s="6">
        <f t="shared" si="12"/>
        <v>0</v>
      </c>
      <c r="Q76" s="6">
        <f t="shared" si="12"/>
        <v>0</v>
      </c>
      <c r="R76" s="6">
        <f t="shared" si="12"/>
        <v>0</v>
      </c>
      <c r="S76" s="6">
        <f t="shared" si="12"/>
        <v>0</v>
      </c>
      <c r="T76" s="6">
        <f>T$70*$C76</f>
        <v>0</v>
      </c>
      <c r="U76" s="6">
        <f>U$70*$C76</f>
        <v>0</v>
      </c>
      <c r="V76" s="6">
        <f>V$70*$C76</f>
        <v>0</v>
      </c>
      <c r="W76" s="6">
        <f>W$70*$C76</f>
        <v>0</v>
      </c>
      <c r="X76" s="6">
        <f>X$70*$C76</f>
        <v>0</v>
      </c>
    </row>
    <row r="77" spans="1:24" ht="12.75">
      <c r="A77" s="1" t="s">
        <v>0</v>
      </c>
      <c r="B77" t="s">
        <v>9</v>
      </c>
      <c r="C77" s="23">
        <v>0.21</v>
      </c>
      <c r="E77" s="10">
        <f t="shared" si="11"/>
        <v>0</v>
      </c>
      <c r="F77" s="6">
        <f t="shared" si="12"/>
        <v>20160</v>
      </c>
      <c r="G77" s="6">
        <f t="shared" si="12"/>
        <v>25545.818948343313</v>
      </c>
      <c r="H77" s="6">
        <f t="shared" si="12"/>
        <v>29351.320188848556</v>
      </c>
      <c r="I77" s="6">
        <f t="shared" si="12"/>
        <v>36246.6948651301</v>
      </c>
      <c r="J77" s="6">
        <f t="shared" si="12"/>
        <v>43686.902941360175</v>
      </c>
      <c r="K77" s="6">
        <f t="shared" si="12"/>
        <v>50037.43135597388</v>
      </c>
      <c r="L77" s="6">
        <f t="shared" si="12"/>
        <v>46643.17148799035</v>
      </c>
      <c r="M77" s="6">
        <f t="shared" si="12"/>
        <v>42323.628322683944</v>
      </c>
      <c r="N77" s="6">
        <f t="shared" si="12"/>
        <v>34769.01175398822</v>
      </c>
      <c r="O77" s="6">
        <f t="shared" si="12"/>
        <v>41485.01764410521</v>
      </c>
      <c r="P77" s="6">
        <f t="shared" si="12"/>
        <v>43963.0868531992</v>
      </c>
      <c r="Q77" s="6">
        <f t="shared" si="12"/>
        <v>44683.643830151545</v>
      </c>
      <c r="R77" s="6">
        <f t="shared" si="12"/>
        <v>49349.31998317035</v>
      </c>
      <c r="S77" s="6">
        <f t="shared" si="12"/>
        <v>48203.61140033602</v>
      </c>
      <c r="T77" s="6">
        <f>T$70*$C77</f>
        <v>47057.902817501694</v>
      </c>
      <c r="U77" s="6">
        <f>U$70*$C77</f>
        <v>45912.19423466736</v>
      </c>
      <c r="V77" s="6">
        <f>V$70*$C77</f>
        <v>44766.48565183303</v>
      </c>
      <c r="W77" s="6">
        <f>W$70*$C77</f>
        <v>43620.777068998694</v>
      </c>
      <c r="X77" s="6">
        <f>X$70*$C77</f>
        <v>42475.06848616437</v>
      </c>
    </row>
    <row r="78" spans="1:24" ht="12.75">
      <c r="A78" s="2" t="s">
        <v>1</v>
      </c>
      <c r="B78" t="s">
        <v>10</v>
      </c>
      <c r="C78" s="23">
        <v>0</v>
      </c>
      <c r="E78" s="10">
        <f t="shared" si="11"/>
        <v>0</v>
      </c>
      <c r="F78" s="6">
        <f t="shared" si="12"/>
        <v>0</v>
      </c>
      <c r="G78" s="6">
        <f t="shared" si="12"/>
        <v>0</v>
      </c>
      <c r="H78" s="6">
        <f t="shared" si="12"/>
        <v>0</v>
      </c>
      <c r="I78" s="6">
        <f t="shared" si="12"/>
        <v>0</v>
      </c>
      <c r="J78" s="6">
        <f t="shared" si="12"/>
        <v>0</v>
      </c>
      <c r="K78" s="6">
        <f t="shared" si="12"/>
        <v>0</v>
      </c>
      <c r="L78" s="6">
        <f t="shared" si="12"/>
        <v>0</v>
      </c>
      <c r="M78" s="6">
        <f t="shared" si="12"/>
        <v>0</v>
      </c>
      <c r="N78" s="6">
        <f t="shared" si="12"/>
        <v>0</v>
      </c>
      <c r="O78" s="6">
        <f t="shared" si="12"/>
        <v>0</v>
      </c>
      <c r="P78" s="6">
        <f t="shared" si="12"/>
        <v>0</v>
      </c>
      <c r="Q78" s="6">
        <f t="shared" si="12"/>
        <v>0</v>
      </c>
      <c r="R78" s="6">
        <f t="shared" si="12"/>
        <v>0</v>
      </c>
      <c r="S78" s="6">
        <f t="shared" si="12"/>
        <v>0</v>
      </c>
      <c r="T78" s="6">
        <f>T$70*$C78</f>
        <v>0</v>
      </c>
      <c r="U78" s="6">
        <f>U$70*$C78</f>
        <v>0</v>
      </c>
      <c r="V78" s="6">
        <f>V$70*$C78</f>
        <v>0</v>
      </c>
      <c r="W78" s="6">
        <f>W$70*$C78</f>
        <v>0</v>
      </c>
      <c r="X78" s="6">
        <f>X$70*$C78</f>
        <v>0</v>
      </c>
    </row>
    <row r="79" spans="1:24" ht="12.75">
      <c r="A79" s="2" t="s">
        <v>2</v>
      </c>
      <c r="B79" t="s">
        <v>11</v>
      </c>
      <c r="C79" s="23">
        <v>0</v>
      </c>
      <c r="E79" s="10">
        <f t="shared" si="11"/>
        <v>0</v>
      </c>
      <c r="F79" s="6">
        <f t="shared" si="12"/>
        <v>0</v>
      </c>
      <c r="G79" s="6">
        <f t="shared" si="12"/>
        <v>0</v>
      </c>
      <c r="H79" s="6">
        <f t="shared" si="12"/>
        <v>0</v>
      </c>
      <c r="I79" s="6">
        <f t="shared" si="12"/>
        <v>0</v>
      </c>
      <c r="J79" s="6">
        <f t="shared" si="12"/>
        <v>0</v>
      </c>
      <c r="K79" s="6">
        <f t="shared" si="12"/>
        <v>0</v>
      </c>
      <c r="L79" s="6">
        <f t="shared" si="12"/>
        <v>0</v>
      </c>
      <c r="M79" s="6">
        <f t="shared" si="12"/>
        <v>0</v>
      </c>
      <c r="N79" s="6">
        <f t="shared" si="12"/>
        <v>0</v>
      </c>
      <c r="O79" s="6">
        <f t="shared" si="12"/>
        <v>0</v>
      </c>
      <c r="P79" s="6">
        <f t="shared" si="12"/>
        <v>0</v>
      </c>
      <c r="Q79" s="6">
        <f t="shared" si="12"/>
        <v>0</v>
      </c>
      <c r="R79" s="6">
        <f t="shared" si="12"/>
        <v>0</v>
      </c>
      <c r="S79" s="6">
        <f t="shared" si="12"/>
        <v>0</v>
      </c>
      <c r="T79" s="6">
        <f>T$70*$C79</f>
        <v>0</v>
      </c>
      <c r="U79" s="6">
        <f>U$70*$C79</f>
        <v>0</v>
      </c>
      <c r="V79" s="6">
        <f>V$70*$C79</f>
        <v>0</v>
      </c>
      <c r="W79" s="6">
        <f>W$70*$C79</f>
        <v>0</v>
      </c>
      <c r="X79" s="6">
        <f>X$70*$C79</f>
        <v>0</v>
      </c>
    </row>
    <row r="80" spans="1:24" ht="12.75">
      <c r="A80" s="2" t="s">
        <v>3</v>
      </c>
      <c r="B80" t="s">
        <v>12</v>
      </c>
      <c r="C80" s="23">
        <v>0</v>
      </c>
      <c r="E80" s="10">
        <f t="shared" si="11"/>
        <v>0</v>
      </c>
      <c r="F80" s="6">
        <f t="shared" si="12"/>
        <v>0</v>
      </c>
      <c r="G80" s="6">
        <f t="shared" si="12"/>
        <v>0</v>
      </c>
      <c r="H80" s="6">
        <f t="shared" si="12"/>
        <v>0</v>
      </c>
      <c r="I80" s="6">
        <f t="shared" si="12"/>
        <v>0</v>
      </c>
      <c r="J80" s="6">
        <f t="shared" si="12"/>
        <v>0</v>
      </c>
      <c r="K80" s="6">
        <f t="shared" si="12"/>
        <v>0</v>
      </c>
      <c r="L80" s="6">
        <f t="shared" si="12"/>
        <v>0</v>
      </c>
      <c r="M80" s="6">
        <f t="shared" si="12"/>
        <v>0</v>
      </c>
      <c r="N80" s="6">
        <f t="shared" si="12"/>
        <v>0</v>
      </c>
      <c r="O80" s="6">
        <f t="shared" si="12"/>
        <v>0</v>
      </c>
      <c r="P80" s="6">
        <f t="shared" si="12"/>
        <v>0</v>
      </c>
      <c r="Q80" s="6">
        <f t="shared" si="12"/>
        <v>0</v>
      </c>
      <c r="R80" s="6">
        <f t="shared" si="12"/>
        <v>0</v>
      </c>
      <c r="S80" s="6">
        <f t="shared" si="12"/>
        <v>0</v>
      </c>
      <c r="T80" s="6">
        <f>T$70*$C80</f>
        <v>0</v>
      </c>
      <c r="U80" s="6">
        <f>U$70*$C80</f>
        <v>0</v>
      </c>
      <c r="V80" s="6">
        <f>V$70*$C80</f>
        <v>0</v>
      </c>
      <c r="W80" s="6">
        <f>W$70*$C80</f>
        <v>0</v>
      </c>
      <c r="X80" s="6">
        <f>X$70*$C80</f>
        <v>0</v>
      </c>
    </row>
    <row r="81" spans="1:24" ht="12.75">
      <c r="A81" s="2" t="s">
        <v>4</v>
      </c>
      <c r="B81" t="s">
        <v>13</v>
      </c>
      <c r="C81" s="23">
        <v>0</v>
      </c>
      <c r="E81" s="10">
        <f t="shared" si="11"/>
        <v>0</v>
      </c>
      <c r="F81" s="6">
        <f t="shared" si="12"/>
        <v>0</v>
      </c>
      <c r="G81" s="6">
        <f t="shared" si="12"/>
        <v>0</v>
      </c>
      <c r="H81" s="6">
        <f t="shared" si="12"/>
        <v>0</v>
      </c>
      <c r="I81" s="6">
        <f t="shared" si="12"/>
        <v>0</v>
      </c>
      <c r="J81" s="6">
        <f t="shared" si="12"/>
        <v>0</v>
      </c>
      <c r="K81" s="6">
        <f t="shared" si="12"/>
        <v>0</v>
      </c>
      <c r="L81" s="6">
        <f t="shared" si="12"/>
        <v>0</v>
      </c>
      <c r="M81" s="6">
        <f t="shared" si="12"/>
        <v>0</v>
      </c>
      <c r="N81" s="6">
        <f t="shared" si="12"/>
        <v>0</v>
      </c>
      <c r="O81" s="6">
        <f t="shared" si="12"/>
        <v>0</v>
      </c>
      <c r="P81" s="6">
        <f t="shared" si="12"/>
        <v>0</v>
      </c>
      <c r="Q81" s="6">
        <f t="shared" si="12"/>
        <v>0</v>
      </c>
      <c r="R81" s="6">
        <f t="shared" si="12"/>
        <v>0</v>
      </c>
      <c r="S81" s="6">
        <f t="shared" si="12"/>
        <v>0</v>
      </c>
      <c r="T81" s="6">
        <f>T$70*$C81</f>
        <v>0</v>
      </c>
      <c r="U81" s="6">
        <f>U$70*$C81</f>
        <v>0</v>
      </c>
      <c r="V81" s="6">
        <f>V$70*$C81</f>
        <v>0</v>
      </c>
      <c r="W81" s="6">
        <f>W$70*$C81</f>
        <v>0</v>
      </c>
      <c r="X81" s="6">
        <f>X$70*$C81</f>
        <v>0</v>
      </c>
    </row>
    <row r="82" spans="1:24" ht="12.75">
      <c r="A82" s="2" t="s">
        <v>5</v>
      </c>
      <c r="B82" t="s">
        <v>14</v>
      </c>
      <c r="C82" s="23">
        <v>0</v>
      </c>
      <c r="E82" s="10">
        <f t="shared" si="11"/>
        <v>0</v>
      </c>
      <c r="F82" s="6">
        <f t="shared" si="12"/>
        <v>0</v>
      </c>
      <c r="G82" s="6">
        <f t="shared" si="12"/>
        <v>0</v>
      </c>
      <c r="H82" s="6">
        <f t="shared" si="12"/>
        <v>0</v>
      </c>
      <c r="I82" s="6">
        <f t="shared" si="12"/>
        <v>0</v>
      </c>
      <c r="J82" s="6">
        <f t="shared" si="12"/>
        <v>0</v>
      </c>
      <c r="K82" s="6">
        <f t="shared" si="12"/>
        <v>0</v>
      </c>
      <c r="L82" s="6">
        <f t="shared" si="12"/>
        <v>0</v>
      </c>
      <c r="M82" s="6">
        <f t="shared" si="12"/>
        <v>0</v>
      </c>
      <c r="N82" s="6">
        <f t="shared" si="12"/>
        <v>0</v>
      </c>
      <c r="O82" s="6">
        <f t="shared" si="12"/>
        <v>0</v>
      </c>
      <c r="P82" s="6">
        <f t="shared" si="12"/>
        <v>0</v>
      </c>
      <c r="Q82" s="6">
        <f t="shared" si="12"/>
        <v>0</v>
      </c>
      <c r="R82" s="6">
        <f t="shared" si="12"/>
        <v>0</v>
      </c>
      <c r="S82" s="6">
        <f t="shared" si="12"/>
        <v>0</v>
      </c>
      <c r="T82" s="6">
        <f>T$70*$C82</f>
        <v>0</v>
      </c>
      <c r="U82" s="6">
        <f>U$70*$C82</f>
        <v>0</v>
      </c>
      <c r="V82" s="6">
        <f>V$70*$C82</f>
        <v>0</v>
      </c>
      <c r="W82" s="6">
        <f>W$70*$C82</f>
        <v>0</v>
      </c>
      <c r="X82" s="6">
        <f>X$70*$C82</f>
        <v>0</v>
      </c>
    </row>
    <row r="83" spans="1:24" ht="12.75">
      <c r="A83" s="2" t="s">
        <v>6</v>
      </c>
      <c r="B83" t="s">
        <v>15</v>
      </c>
      <c r="C83" s="23">
        <v>0</v>
      </c>
      <c r="E83" s="10">
        <f t="shared" si="11"/>
        <v>0</v>
      </c>
      <c r="F83" s="6">
        <f t="shared" si="12"/>
        <v>0</v>
      </c>
      <c r="G83" s="6">
        <f t="shared" si="12"/>
        <v>0</v>
      </c>
      <c r="H83" s="6">
        <f t="shared" si="12"/>
        <v>0</v>
      </c>
      <c r="I83" s="6">
        <f t="shared" si="12"/>
        <v>0</v>
      </c>
      <c r="J83" s="6">
        <f t="shared" si="12"/>
        <v>0</v>
      </c>
      <c r="K83" s="6">
        <f t="shared" si="12"/>
        <v>0</v>
      </c>
      <c r="L83" s="6">
        <f t="shared" si="12"/>
        <v>0</v>
      </c>
      <c r="M83" s="6">
        <f t="shared" si="12"/>
        <v>0</v>
      </c>
      <c r="N83" s="6">
        <f t="shared" si="12"/>
        <v>0</v>
      </c>
      <c r="O83" s="6">
        <f t="shared" si="12"/>
        <v>0</v>
      </c>
      <c r="P83" s="6">
        <f t="shared" si="12"/>
        <v>0</v>
      </c>
      <c r="Q83" s="6">
        <f t="shared" si="12"/>
        <v>0</v>
      </c>
      <c r="R83" s="6">
        <f t="shared" si="12"/>
        <v>0</v>
      </c>
      <c r="S83" s="6">
        <f t="shared" si="12"/>
        <v>0</v>
      </c>
      <c r="T83" s="6">
        <f>T$70*$C83</f>
        <v>0</v>
      </c>
      <c r="U83" s="6">
        <f>U$70*$C83</f>
        <v>0</v>
      </c>
      <c r="V83" s="6">
        <f>V$70*$C83</f>
        <v>0</v>
      </c>
      <c r="W83" s="6">
        <f>W$70*$C83</f>
        <v>0</v>
      </c>
      <c r="X83" s="6">
        <f>X$70*$C83</f>
        <v>0</v>
      </c>
    </row>
    <row r="84" spans="1:24" ht="12.75">
      <c r="A84" s="2" t="s">
        <v>7</v>
      </c>
      <c r="B84" t="s">
        <v>16</v>
      </c>
      <c r="C84" s="23">
        <v>0</v>
      </c>
      <c r="E84" s="10">
        <f t="shared" si="11"/>
        <v>0</v>
      </c>
      <c r="F84" s="6">
        <f t="shared" si="12"/>
        <v>0</v>
      </c>
      <c r="G84" s="6">
        <f t="shared" si="12"/>
        <v>0</v>
      </c>
      <c r="H84" s="6">
        <f t="shared" si="12"/>
        <v>0</v>
      </c>
      <c r="I84" s="6">
        <f t="shared" si="12"/>
        <v>0</v>
      </c>
      <c r="J84" s="6">
        <f t="shared" si="12"/>
        <v>0</v>
      </c>
      <c r="K84" s="6">
        <f t="shared" si="12"/>
        <v>0</v>
      </c>
      <c r="L84" s="6">
        <f t="shared" si="12"/>
        <v>0</v>
      </c>
      <c r="M84" s="6">
        <f t="shared" si="12"/>
        <v>0</v>
      </c>
      <c r="N84" s="6">
        <f t="shared" si="12"/>
        <v>0</v>
      </c>
      <c r="O84" s="6">
        <f t="shared" si="12"/>
        <v>0</v>
      </c>
      <c r="P84" s="6">
        <f t="shared" si="12"/>
        <v>0</v>
      </c>
      <c r="Q84" s="6">
        <f t="shared" si="12"/>
        <v>0</v>
      </c>
      <c r="R84" s="6">
        <f t="shared" si="12"/>
        <v>0</v>
      </c>
      <c r="S84" s="6">
        <f t="shared" si="12"/>
        <v>0</v>
      </c>
      <c r="T84" s="6">
        <f>T$70*$C84</f>
        <v>0</v>
      </c>
      <c r="U84" s="6">
        <f>U$70*$C84</f>
        <v>0</v>
      </c>
      <c r="V84" s="6">
        <f>V$70*$C84</f>
        <v>0</v>
      </c>
      <c r="W84" s="6">
        <f>W$70*$C84</f>
        <v>0</v>
      </c>
      <c r="X84" s="6">
        <f>X$70*$C84</f>
        <v>0</v>
      </c>
    </row>
    <row r="85" spans="1:24" ht="12.75">
      <c r="A85" s="2" t="s">
        <v>8</v>
      </c>
      <c r="B85" t="s">
        <v>17</v>
      </c>
      <c r="C85" s="23">
        <v>0</v>
      </c>
      <c r="E85" s="10">
        <f t="shared" si="11"/>
        <v>0</v>
      </c>
      <c r="F85" s="6">
        <f t="shared" si="12"/>
        <v>0</v>
      </c>
      <c r="G85" s="6">
        <f t="shared" si="12"/>
        <v>0</v>
      </c>
      <c r="H85" s="6">
        <f t="shared" si="12"/>
        <v>0</v>
      </c>
      <c r="I85" s="6">
        <f t="shared" si="12"/>
        <v>0</v>
      </c>
      <c r="J85" s="6">
        <f t="shared" si="12"/>
        <v>0</v>
      </c>
      <c r="K85" s="6">
        <f t="shared" si="12"/>
        <v>0</v>
      </c>
      <c r="L85" s="6">
        <f t="shared" si="12"/>
        <v>0</v>
      </c>
      <c r="M85" s="6">
        <f t="shared" si="12"/>
        <v>0</v>
      </c>
      <c r="N85" s="6">
        <f t="shared" si="12"/>
        <v>0</v>
      </c>
      <c r="O85" s="6">
        <f t="shared" si="12"/>
        <v>0</v>
      </c>
      <c r="P85" s="6">
        <f t="shared" si="12"/>
        <v>0</v>
      </c>
      <c r="Q85" s="6">
        <f t="shared" si="12"/>
        <v>0</v>
      </c>
      <c r="R85" s="6">
        <f t="shared" si="12"/>
        <v>0</v>
      </c>
      <c r="S85" s="6">
        <f t="shared" si="12"/>
        <v>0</v>
      </c>
      <c r="T85" s="6">
        <f>T$70*$C85</f>
        <v>0</v>
      </c>
      <c r="U85" s="6">
        <f>U$70*$C85</f>
        <v>0</v>
      </c>
      <c r="V85" s="6">
        <f>V$70*$C85</f>
        <v>0</v>
      </c>
      <c r="W85" s="6">
        <f>W$70*$C85</f>
        <v>0</v>
      </c>
      <c r="X85" s="6">
        <f>X$70*$C85</f>
        <v>0</v>
      </c>
    </row>
    <row r="86" spans="1:24" ht="12.75">
      <c r="A86" s="2" t="s">
        <v>28</v>
      </c>
      <c r="B86" t="s">
        <v>18</v>
      </c>
      <c r="C86" s="23">
        <v>0.75</v>
      </c>
      <c r="E86" s="10">
        <f t="shared" si="11"/>
        <v>0</v>
      </c>
      <c r="F86" s="6">
        <f t="shared" si="12"/>
        <v>72000</v>
      </c>
      <c r="G86" s="6">
        <f t="shared" si="12"/>
        <v>91235.0676726547</v>
      </c>
      <c r="H86" s="6">
        <f t="shared" si="12"/>
        <v>104826.14353160199</v>
      </c>
      <c r="I86" s="6">
        <f t="shared" si="12"/>
        <v>129452.48166117893</v>
      </c>
      <c r="J86" s="6">
        <f t="shared" si="12"/>
        <v>156024.65336200065</v>
      </c>
      <c r="K86" s="6">
        <f t="shared" si="12"/>
        <v>178705.111985621</v>
      </c>
      <c r="L86" s="6">
        <f t="shared" si="12"/>
        <v>166582.75531425126</v>
      </c>
      <c r="M86" s="6">
        <f t="shared" si="12"/>
        <v>151155.81543815695</v>
      </c>
      <c r="N86" s="6">
        <f t="shared" si="12"/>
        <v>124175.04197852936</v>
      </c>
      <c r="O86" s="6">
        <f t="shared" si="12"/>
        <v>148160.77730037575</v>
      </c>
      <c r="P86" s="6">
        <f t="shared" si="12"/>
        <v>157011.02447571146</v>
      </c>
      <c r="Q86" s="6">
        <f t="shared" si="12"/>
        <v>159584.44225054124</v>
      </c>
      <c r="R86" s="6">
        <f t="shared" si="12"/>
        <v>176247.57136846555</v>
      </c>
      <c r="S86" s="6">
        <f t="shared" si="12"/>
        <v>172155.75500120007</v>
      </c>
      <c r="T86" s="6">
        <f>T$70*$C86</f>
        <v>168063.93863393462</v>
      </c>
      <c r="U86" s="6">
        <f>U$70*$C86</f>
        <v>163972.12226666915</v>
      </c>
      <c r="V86" s="6">
        <f>V$70*$C86</f>
        <v>159880.30589940367</v>
      </c>
      <c r="W86" s="6">
        <f>W$70*$C86</f>
        <v>155788.48953213822</v>
      </c>
      <c r="X86" s="6">
        <f>X$70*$C86</f>
        <v>151696.67316487274</v>
      </c>
    </row>
    <row r="87" spans="1:24" ht="12.75">
      <c r="A87" s="2" t="s">
        <v>29</v>
      </c>
      <c r="C87" s="23">
        <v>0.04</v>
      </c>
      <c r="E87" s="10">
        <f t="shared" si="11"/>
        <v>0</v>
      </c>
      <c r="F87" s="6">
        <f t="shared" si="12"/>
        <v>3840</v>
      </c>
      <c r="G87" s="6">
        <f t="shared" si="12"/>
        <v>4865.870275874917</v>
      </c>
      <c r="H87" s="6">
        <f t="shared" si="12"/>
        <v>5590.7276550187735</v>
      </c>
      <c r="I87" s="6">
        <f t="shared" si="12"/>
        <v>6904.1323552628755</v>
      </c>
      <c r="J87" s="6">
        <f t="shared" si="12"/>
        <v>8321.314845973367</v>
      </c>
      <c r="K87" s="6">
        <f t="shared" si="12"/>
        <v>9530.939305899787</v>
      </c>
      <c r="L87" s="6">
        <f t="shared" si="12"/>
        <v>8884.413616760066</v>
      </c>
      <c r="M87" s="6">
        <f t="shared" si="12"/>
        <v>8061.643490035037</v>
      </c>
      <c r="N87" s="6">
        <f t="shared" si="12"/>
        <v>6622.668905521567</v>
      </c>
      <c r="O87" s="6">
        <f t="shared" si="12"/>
        <v>7901.9081226867065</v>
      </c>
      <c r="P87" s="6">
        <f t="shared" si="12"/>
        <v>8373.921305371277</v>
      </c>
      <c r="Q87" s="6">
        <f t="shared" si="12"/>
        <v>8511.1702533622</v>
      </c>
      <c r="R87" s="6">
        <f t="shared" si="12"/>
        <v>9399.87047298483</v>
      </c>
      <c r="S87" s="6">
        <f t="shared" si="12"/>
        <v>9181.640266730672</v>
      </c>
      <c r="T87" s="6">
        <f>T$70*$C87</f>
        <v>8963.410060476514</v>
      </c>
      <c r="U87" s="6">
        <f>U$70*$C87</f>
        <v>8745.179854222355</v>
      </c>
      <c r="V87" s="6">
        <f>V$70*$C87</f>
        <v>8526.949647968197</v>
      </c>
      <c r="W87" s="6">
        <f>W$70*$C87</f>
        <v>8308.719441714038</v>
      </c>
      <c r="X87" s="6">
        <f>X$70*$C87</f>
        <v>8090.48923545988</v>
      </c>
    </row>
    <row r="89" ht="12.75">
      <c r="E89" t="s">
        <v>23</v>
      </c>
    </row>
    <row r="91" spans="1:24" ht="12.75">
      <c r="A91" s="1" t="s">
        <v>30</v>
      </c>
      <c r="B91" t="s">
        <v>31</v>
      </c>
      <c r="E91" s="6">
        <f aca="true" t="shared" si="13" ref="E91:F105">E21*E73</f>
        <v>0</v>
      </c>
      <c r="F91" s="6">
        <f t="shared" si="13"/>
        <v>0</v>
      </c>
      <c r="G91" s="6">
        <f aca="true" t="shared" si="14" ref="G91:M91">G21*G73</f>
        <v>0</v>
      </c>
      <c r="H91" s="6">
        <f t="shared" si="14"/>
        <v>0</v>
      </c>
      <c r="I91" s="6">
        <f t="shared" si="14"/>
        <v>0</v>
      </c>
      <c r="J91" s="6">
        <f t="shared" si="14"/>
        <v>0</v>
      </c>
      <c r="K91" s="6">
        <f t="shared" si="14"/>
        <v>0</v>
      </c>
      <c r="L91" s="6">
        <f t="shared" si="14"/>
        <v>0</v>
      </c>
      <c r="M91" s="6">
        <f t="shared" si="14"/>
        <v>0</v>
      </c>
      <c r="N91" s="6">
        <f aca="true" t="shared" si="15" ref="N91:P105">N21*N73</f>
        <v>0</v>
      </c>
      <c r="O91" s="6">
        <f t="shared" si="15"/>
        <v>0</v>
      </c>
      <c r="P91" s="6">
        <f t="shared" si="15"/>
        <v>0</v>
      </c>
      <c r="Q91" s="6">
        <f aca="true" t="shared" si="16" ref="Q91:S105">Q21*Q73</f>
        <v>0</v>
      </c>
      <c r="R91" s="6">
        <f t="shared" si="16"/>
        <v>0</v>
      </c>
      <c r="S91" s="6">
        <f t="shared" si="16"/>
        <v>0</v>
      </c>
      <c r="T91" s="6">
        <f>T21*T73</f>
        <v>0</v>
      </c>
      <c r="U91" s="6">
        <f>U21*U73</f>
        <v>0</v>
      </c>
      <c r="V91" s="6">
        <f>V21*V73</f>
        <v>0</v>
      </c>
      <c r="W91" s="6">
        <f>W21*W73</f>
        <v>0</v>
      </c>
      <c r="X91" s="6">
        <f>X21*X73</f>
        <v>0</v>
      </c>
    </row>
    <row r="92" spans="1:24" ht="12.75">
      <c r="A92" s="1" t="s">
        <v>40</v>
      </c>
      <c r="B92" t="s">
        <v>45</v>
      </c>
      <c r="E92" s="6">
        <f t="shared" si="13"/>
        <v>0</v>
      </c>
      <c r="F92" s="6">
        <f t="shared" si="13"/>
        <v>0</v>
      </c>
      <c r="G92" s="6">
        <f aca="true" t="shared" si="17" ref="G92:M92">G22*G74</f>
        <v>0</v>
      </c>
      <c r="H92" s="6">
        <f t="shared" si="17"/>
        <v>0</v>
      </c>
      <c r="I92" s="6">
        <f t="shared" si="17"/>
        <v>0</v>
      </c>
      <c r="J92" s="6">
        <f t="shared" si="17"/>
        <v>0</v>
      </c>
      <c r="K92" s="6">
        <f t="shared" si="17"/>
        <v>0</v>
      </c>
      <c r="L92" s="6">
        <f t="shared" si="17"/>
        <v>0</v>
      </c>
      <c r="M92" s="6">
        <f t="shared" si="17"/>
        <v>0</v>
      </c>
      <c r="N92" s="6">
        <f t="shared" si="15"/>
        <v>0</v>
      </c>
      <c r="O92" s="6">
        <f t="shared" si="15"/>
        <v>0</v>
      </c>
      <c r="P92" s="6">
        <f t="shared" si="15"/>
        <v>0</v>
      </c>
      <c r="Q92" s="6">
        <f t="shared" si="16"/>
        <v>0</v>
      </c>
      <c r="R92" s="6">
        <f t="shared" si="16"/>
        <v>0</v>
      </c>
      <c r="S92" s="6">
        <f t="shared" si="16"/>
        <v>0</v>
      </c>
      <c r="T92" s="6">
        <f>T22*T74</f>
        <v>0</v>
      </c>
      <c r="U92" s="6">
        <f>U22*U74</f>
        <v>0</v>
      </c>
      <c r="V92" s="6">
        <f>V22*V74</f>
        <v>0</v>
      </c>
      <c r="W92" s="6">
        <f>W22*W74</f>
        <v>0</v>
      </c>
      <c r="X92" s="6">
        <f>X22*X74</f>
        <v>0</v>
      </c>
    </row>
    <row r="93" spans="1:24" ht="12.75">
      <c r="A93" s="1" t="s">
        <v>41</v>
      </c>
      <c r="B93" t="s">
        <v>44</v>
      </c>
      <c r="E93" s="6">
        <f t="shared" si="13"/>
        <v>0</v>
      </c>
      <c r="F93" s="6">
        <f t="shared" si="13"/>
        <v>0</v>
      </c>
      <c r="G93" s="6">
        <f aca="true" t="shared" si="18" ref="G93:M93">G23*G75</f>
        <v>0</v>
      </c>
      <c r="H93" s="6">
        <f t="shared" si="18"/>
        <v>0</v>
      </c>
      <c r="I93" s="6">
        <f t="shared" si="18"/>
        <v>0</v>
      </c>
      <c r="J93" s="6">
        <f t="shared" si="18"/>
        <v>0</v>
      </c>
      <c r="K93" s="6">
        <f t="shared" si="18"/>
        <v>0</v>
      </c>
      <c r="L93" s="6">
        <f t="shared" si="18"/>
        <v>0</v>
      </c>
      <c r="M93" s="6">
        <f t="shared" si="18"/>
        <v>0</v>
      </c>
      <c r="N93" s="6">
        <f t="shared" si="15"/>
        <v>0</v>
      </c>
      <c r="O93" s="6">
        <f t="shared" si="15"/>
        <v>0</v>
      </c>
      <c r="P93" s="6">
        <f t="shared" si="15"/>
        <v>0</v>
      </c>
      <c r="Q93" s="6">
        <f t="shared" si="16"/>
        <v>0</v>
      </c>
      <c r="R93" s="6">
        <f t="shared" si="16"/>
        <v>0</v>
      </c>
      <c r="S93" s="6">
        <f t="shared" si="16"/>
        <v>0</v>
      </c>
      <c r="T93" s="6">
        <f>T23*T75</f>
        <v>0</v>
      </c>
      <c r="U93" s="6">
        <f>U23*U75</f>
        <v>0</v>
      </c>
      <c r="V93" s="6">
        <f>V23*V75</f>
        <v>0</v>
      </c>
      <c r="W93" s="6">
        <f>W23*W75</f>
        <v>0</v>
      </c>
      <c r="X93" s="6">
        <f>X23*X75</f>
        <v>0</v>
      </c>
    </row>
    <row r="94" spans="1:24" ht="12.75">
      <c r="A94" s="1" t="s">
        <v>42</v>
      </c>
      <c r="B94" t="s">
        <v>43</v>
      </c>
      <c r="E94" s="6">
        <f t="shared" si="13"/>
        <v>0</v>
      </c>
      <c r="F94" s="6">
        <f t="shared" si="13"/>
        <v>0</v>
      </c>
      <c r="G94" s="6">
        <f aca="true" t="shared" si="19" ref="G94:M94">G24*G76</f>
        <v>0</v>
      </c>
      <c r="H94" s="6">
        <f t="shared" si="19"/>
        <v>0</v>
      </c>
      <c r="I94" s="6">
        <f t="shared" si="19"/>
        <v>0</v>
      </c>
      <c r="J94" s="6">
        <f t="shared" si="19"/>
        <v>0</v>
      </c>
      <c r="K94" s="6">
        <f t="shared" si="19"/>
        <v>0</v>
      </c>
      <c r="L94" s="6">
        <f t="shared" si="19"/>
        <v>0</v>
      </c>
      <c r="M94" s="6">
        <f t="shared" si="19"/>
        <v>0</v>
      </c>
      <c r="N94" s="6">
        <f t="shared" si="15"/>
        <v>0</v>
      </c>
      <c r="O94" s="6">
        <f t="shared" si="15"/>
        <v>0</v>
      </c>
      <c r="P94" s="6">
        <f t="shared" si="15"/>
        <v>0</v>
      </c>
      <c r="Q94" s="6">
        <f t="shared" si="16"/>
        <v>0</v>
      </c>
      <c r="R94" s="6">
        <f t="shared" si="16"/>
        <v>0</v>
      </c>
      <c r="S94" s="6">
        <f t="shared" si="16"/>
        <v>0</v>
      </c>
      <c r="T94" s="6">
        <f>T24*T76</f>
        <v>0</v>
      </c>
      <c r="U94" s="6">
        <f>U24*U76</f>
        <v>0</v>
      </c>
      <c r="V94" s="6">
        <f>V24*V76</f>
        <v>0</v>
      </c>
      <c r="W94" s="6">
        <f>W24*W76</f>
        <v>0</v>
      </c>
      <c r="X94" s="6">
        <f>X24*X76</f>
        <v>0</v>
      </c>
    </row>
    <row r="95" spans="1:24" ht="12.75">
      <c r="A95" s="1" t="s">
        <v>0</v>
      </c>
      <c r="B95" t="s">
        <v>9</v>
      </c>
      <c r="E95" s="6">
        <f t="shared" si="13"/>
        <v>0</v>
      </c>
      <c r="F95" s="6">
        <f t="shared" si="13"/>
        <v>2568.3840000000005</v>
      </c>
      <c r="G95" s="6">
        <f aca="true" t="shared" si="20" ref="G95:M95">G25*G77</f>
        <v>1223.6447276256447</v>
      </c>
      <c r="H95" s="6">
        <f t="shared" si="20"/>
        <v>2039.9167531249748</v>
      </c>
      <c r="I95" s="6">
        <f t="shared" si="20"/>
        <v>2381.4078526390476</v>
      </c>
      <c r="J95" s="6">
        <f t="shared" si="20"/>
        <v>1441.667797064886</v>
      </c>
      <c r="K95" s="6">
        <f t="shared" si="20"/>
        <v>4088.058141783066</v>
      </c>
      <c r="L95" s="6">
        <f t="shared" si="20"/>
        <v>3796.754159122415</v>
      </c>
      <c r="M95" s="6">
        <f t="shared" si="20"/>
        <v>2209.293398444102</v>
      </c>
      <c r="N95" s="6">
        <f t="shared" si="15"/>
        <v>1460.2984936675052</v>
      </c>
      <c r="O95" s="6">
        <f t="shared" si="15"/>
        <v>875.33387229062</v>
      </c>
      <c r="P95" s="6">
        <f t="shared" si="15"/>
        <v>967.1879107703824</v>
      </c>
      <c r="Q95" s="6">
        <f t="shared" si="16"/>
        <v>2229.713827124562</v>
      </c>
      <c r="R95" s="6">
        <f t="shared" si="16"/>
        <v>0</v>
      </c>
      <c r="S95" s="6">
        <f t="shared" si="16"/>
        <v>0</v>
      </c>
      <c r="T95" s="6">
        <f>T25*T77</f>
        <v>0</v>
      </c>
      <c r="U95" s="6">
        <f>U25*U77</f>
        <v>0</v>
      </c>
      <c r="V95" s="6">
        <f>V25*V77</f>
        <v>0</v>
      </c>
      <c r="W95" s="6">
        <f>W25*W77</f>
        <v>0</v>
      </c>
      <c r="X95" s="6">
        <f>X25*X77</f>
        <v>0</v>
      </c>
    </row>
    <row r="96" spans="1:24" ht="12.75">
      <c r="A96" s="2" t="s">
        <v>1</v>
      </c>
      <c r="B96" t="s">
        <v>10</v>
      </c>
      <c r="E96" s="6">
        <f t="shared" si="13"/>
        <v>0</v>
      </c>
      <c r="F96" s="6">
        <f t="shared" si="13"/>
        <v>0</v>
      </c>
      <c r="G96" s="6">
        <f aca="true" t="shared" si="21" ref="G96:M96">G26*G78</f>
        <v>0</v>
      </c>
      <c r="H96" s="6">
        <f t="shared" si="21"/>
        <v>0</v>
      </c>
      <c r="I96" s="6">
        <f t="shared" si="21"/>
        <v>0</v>
      </c>
      <c r="J96" s="6">
        <f t="shared" si="21"/>
        <v>0</v>
      </c>
      <c r="K96" s="6">
        <f t="shared" si="21"/>
        <v>0</v>
      </c>
      <c r="L96" s="6">
        <f t="shared" si="21"/>
        <v>0</v>
      </c>
      <c r="M96" s="6">
        <f t="shared" si="21"/>
        <v>0</v>
      </c>
      <c r="N96" s="6">
        <f t="shared" si="15"/>
        <v>0</v>
      </c>
      <c r="O96" s="6">
        <f t="shared" si="15"/>
        <v>0</v>
      </c>
      <c r="P96" s="6">
        <f t="shared" si="15"/>
        <v>0</v>
      </c>
      <c r="Q96" s="6">
        <f t="shared" si="16"/>
        <v>0</v>
      </c>
      <c r="R96" s="6">
        <f t="shared" si="16"/>
        <v>0</v>
      </c>
      <c r="S96" s="6">
        <f t="shared" si="16"/>
        <v>0</v>
      </c>
      <c r="T96" s="6">
        <f>T26*T78</f>
        <v>0</v>
      </c>
      <c r="U96" s="6">
        <f>U26*U78</f>
        <v>0</v>
      </c>
      <c r="V96" s="6">
        <f>V26*V78</f>
        <v>0</v>
      </c>
      <c r="W96" s="6">
        <f>W26*W78</f>
        <v>0</v>
      </c>
      <c r="X96" s="6">
        <f>X26*X78</f>
        <v>0</v>
      </c>
    </row>
    <row r="97" spans="1:24" ht="12.75">
      <c r="A97" s="2" t="s">
        <v>2</v>
      </c>
      <c r="B97" t="s">
        <v>11</v>
      </c>
      <c r="E97" s="6">
        <f t="shared" si="13"/>
        <v>0</v>
      </c>
      <c r="F97" s="6">
        <f t="shared" si="13"/>
        <v>0</v>
      </c>
      <c r="G97" s="6">
        <f aca="true" t="shared" si="22" ref="G97:M97">G27*G79</f>
        <v>0</v>
      </c>
      <c r="H97" s="6">
        <f t="shared" si="22"/>
        <v>0</v>
      </c>
      <c r="I97" s="6">
        <f t="shared" si="22"/>
        <v>0</v>
      </c>
      <c r="J97" s="6">
        <f t="shared" si="22"/>
        <v>0</v>
      </c>
      <c r="K97" s="6">
        <f t="shared" si="22"/>
        <v>0</v>
      </c>
      <c r="L97" s="6">
        <f t="shared" si="22"/>
        <v>0</v>
      </c>
      <c r="M97" s="6">
        <f t="shared" si="22"/>
        <v>0</v>
      </c>
      <c r="N97" s="6">
        <f t="shared" si="15"/>
        <v>0</v>
      </c>
      <c r="O97" s="6">
        <f t="shared" si="15"/>
        <v>0</v>
      </c>
      <c r="P97" s="6">
        <f t="shared" si="15"/>
        <v>0</v>
      </c>
      <c r="Q97" s="6">
        <f t="shared" si="16"/>
        <v>0</v>
      </c>
      <c r="R97" s="6">
        <f t="shared" si="16"/>
        <v>0</v>
      </c>
      <c r="S97" s="6">
        <f t="shared" si="16"/>
        <v>0</v>
      </c>
      <c r="T97" s="6">
        <f>T27*T79</f>
        <v>0</v>
      </c>
      <c r="U97" s="6">
        <f>U27*U79</f>
        <v>0</v>
      </c>
      <c r="V97" s="6">
        <f>V27*V79</f>
        <v>0</v>
      </c>
      <c r="W97" s="6">
        <f>W27*W79</f>
        <v>0</v>
      </c>
      <c r="X97" s="6">
        <f>X27*X79</f>
        <v>0</v>
      </c>
    </row>
    <row r="98" spans="1:24" ht="12.75">
      <c r="A98" s="2" t="s">
        <v>3</v>
      </c>
      <c r="B98" t="s">
        <v>12</v>
      </c>
      <c r="E98" s="6">
        <f t="shared" si="13"/>
        <v>0</v>
      </c>
      <c r="F98" s="6">
        <f t="shared" si="13"/>
        <v>0</v>
      </c>
      <c r="G98" s="6">
        <f aca="true" t="shared" si="23" ref="G98:M98">G28*G80</f>
        <v>0</v>
      </c>
      <c r="H98" s="6">
        <f t="shared" si="23"/>
        <v>0</v>
      </c>
      <c r="I98" s="6">
        <f t="shared" si="23"/>
        <v>0</v>
      </c>
      <c r="J98" s="6">
        <f t="shared" si="23"/>
        <v>0</v>
      </c>
      <c r="K98" s="6">
        <f t="shared" si="23"/>
        <v>0</v>
      </c>
      <c r="L98" s="6">
        <f t="shared" si="23"/>
        <v>0</v>
      </c>
      <c r="M98" s="6">
        <f t="shared" si="23"/>
        <v>0</v>
      </c>
      <c r="N98" s="6">
        <f t="shared" si="15"/>
        <v>0</v>
      </c>
      <c r="O98" s="6">
        <f t="shared" si="15"/>
        <v>0</v>
      </c>
      <c r="P98" s="6">
        <f t="shared" si="15"/>
        <v>0</v>
      </c>
      <c r="Q98" s="6">
        <f t="shared" si="16"/>
        <v>0</v>
      </c>
      <c r="R98" s="6">
        <f t="shared" si="16"/>
        <v>0</v>
      </c>
      <c r="S98" s="6">
        <f t="shared" si="16"/>
        <v>0</v>
      </c>
      <c r="T98" s="6">
        <f>T28*T80</f>
        <v>0</v>
      </c>
      <c r="U98" s="6">
        <f>U28*U80</f>
        <v>0</v>
      </c>
      <c r="V98" s="6">
        <f>V28*V80</f>
        <v>0</v>
      </c>
      <c r="W98" s="6">
        <f>W28*W80</f>
        <v>0</v>
      </c>
      <c r="X98" s="6">
        <f>X28*X80</f>
        <v>0</v>
      </c>
    </row>
    <row r="99" spans="1:24" ht="12.75">
      <c r="A99" s="2" t="s">
        <v>4</v>
      </c>
      <c r="B99" t="s">
        <v>13</v>
      </c>
      <c r="E99" s="6">
        <f t="shared" si="13"/>
        <v>0</v>
      </c>
      <c r="F99" s="6">
        <f t="shared" si="13"/>
        <v>0</v>
      </c>
      <c r="G99" s="6">
        <f aca="true" t="shared" si="24" ref="G99:M99">G29*G81</f>
        <v>0</v>
      </c>
      <c r="H99" s="6">
        <f t="shared" si="24"/>
        <v>0</v>
      </c>
      <c r="I99" s="6">
        <f t="shared" si="24"/>
        <v>0</v>
      </c>
      <c r="J99" s="6">
        <f t="shared" si="24"/>
        <v>0</v>
      </c>
      <c r="K99" s="6">
        <f t="shared" si="24"/>
        <v>0</v>
      </c>
      <c r="L99" s="6">
        <f t="shared" si="24"/>
        <v>0</v>
      </c>
      <c r="M99" s="6">
        <f t="shared" si="24"/>
        <v>0</v>
      </c>
      <c r="N99" s="6">
        <f t="shared" si="15"/>
        <v>0</v>
      </c>
      <c r="O99" s="6">
        <f t="shared" si="15"/>
        <v>0</v>
      </c>
      <c r="P99" s="6">
        <f t="shared" si="15"/>
        <v>0</v>
      </c>
      <c r="Q99" s="6">
        <f t="shared" si="16"/>
        <v>0</v>
      </c>
      <c r="R99" s="6">
        <f t="shared" si="16"/>
        <v>0</v>
      </c>
      <c r="S99" s="6">
        <f t="shared" si="16"/>
        <v>0</v>
      </c>
      <c r="T99" s="6">
        <f>T29*T81</f>
        <v>0</v>
      </c>
      <c r="U99" s="6">
        <f>U29*U81</f>
        <v>0</v>
      </c>
      <c r="V99" s="6">
        <f>V29*V81</f>
        <v>0</v>
      </c>
      <c r="W99" s="6">
        <f>W29*W81</f>
        <v>0</v>
      </c>
      <c r="X99" s="6">
        <f>X29*X81</f>
        <v>0</v>
      </c>
    </row>
    <row r="100" spans="1:24" ht="12.75">
      <c r="A100" s="2" t="s">
        <v>5</v>
      </c>
      <c r="B100" t="s">
        <v>14</v>
      </c>
      <c r="E100" s="6">
        <f t="shared" si="13"/>
        <v>0</v>
      </c>
      <c r="F100" s="6">
        <f t="shared" si="13"/>
        <v>0</v>
      </c>
      <c r="G100" s="6">
        <f aca="true" t="shared" si="25" ref="G100:M100">G30*G82</f>
        <v>0</v>
      </c>
      <c r="H100" s="6">
        <f t="shared" si="25"/>
        <v>0</v>
      </c>
      <c r="I100" s="6">
        <f t="shared" si="25"/>
        <v>0</v>
      </c>
      <c r="J100" s="6">
        <f t="shared" si="25"/>
        <v>0</v>
      </c>
      <c r="K100" s="6">
        <f t="shared" si="25"/>
        <v>0</v>
      </c>
      <c r="L100" s="6">
        <f t="shared" si="25"/>
        <v>0</v>
      </c>
      <c r="M100" s="6">
        <f t="shared" si="25"/>
        <v>0</v>
      </c>
      <c r="N100" s="6">
        <f t="shared" si="15"/>
        <v>0</v>
      </c>
      <c r="O100" s="6">
        <f t="shared" si="15"/>
        <v>0</v>
      </c>
      <c r="P100" s="6">
        <f t="shared" si="15"/>
        <v>0</v>
      </c>
      <c r="Q100" s="6">
        <f t="shared" si="16"/>
        <v>0</v>
      </c>
      <c r="R100" s="6">
        <f t="shared" si="16"/>
        <v>0</v>
      </c>
      <c r="S100" s="6">
        <f t="shared" si="16"/>
        <v>0</v>
      </c>
      <c r="T100" s="6">
        <f>T30*T82</f>
        <v>0</v>
      </c>
      <c r="U100" s="6">
        <f>U30*U82</f>
        <v>0</v>
      </c>
      <c r="V100" s="6">
        <f>V30*V82</f>
        <v>0</v>
      </c>
      <c r="W100" s="6">
        <f>W30*W82</f>
        <v>0</v>
      </c>
      <c r="X100" s="6">
        <f>X30*X82</f>
        <v>0</v>
      </c>
    </row>
    <row r="101" spans="1:24" ht="12.75">
      <c r="A101" s="2" t="s">
        <v>6</v>
      </c>
      <c r="B101" t="s">
        <v>15</v>
      </c>
      <c r="E101" s="6">
        <f t="shared" si="13"/>
        <v>0</v>
      </c>
      <c r="F101" s="6">
        <f t="shared" si="13"/>
        <v>0</v>
      </c>
      <c r="G101" s="6">
        <f aca="true" t="shared" si="26" ref="G101:M101">G31*G83</f>
        <v>0</v>
      </c>
      <c r="H101" s="6">
        <f t="shared" si="26"/>
        <v>0</v>
      </c>
      <c r="I101" s="6">
        <f t="shared" si="26"/>
        <v>0</v>
      </c>
      <c r="J101" s="6">
        <f t="shared" si="26"/>
        <v>0</v>
      </c>
      <c r="K101" s="6">
        <f t="shared" si="26"/>
        <v>0</v>
      </c>
      <c r="L101" s="6">
        <f t="shared" si="26"/>
        <v>0</v>
      </c>
      <c r="M101" s="6">
        <f t="shared" si="26"/>
        <v>0</v>
      </c>
      <c r="N101" s="6">
        <f t="shared" si="15"/>
        <v>0</v>
      </c>
      <c r="O101" s="6">
        <f t="shared" si="15"/>
        <v>0</v>
      </c>
      <c r="P101" s="6">
        <f t="shared" si="15"/>
        <v>0</v>
      </c>
      <c r="Q101" s="6">
        <f t="shared" si="16"/>
        <v>0</v>
      </c>
      <c r="R101" s="6">
        <f t="shared" si="16"/>
        <v>0</v>
      </c>
      <c r="S101" s="6">
        <f t="shared" si="16"/>
        <v>0</v>
      </c>
      <c r="T101" s="6">
        <f>T31*T83</f>
        <v>0</v>
      </c>
      <c r="U101" s="6">
        <f>U31*U83</f>
        <v>0</v>
      </c>
      <c r="V101" s="6">
        <f>V31*V83</f>
        <v>0</v>
      </c>
      <c r="W101" s="6">
        <f>W31*W83</f>
        <v>0</v>
      </c>
      <c r="X101" s="6">
        <f>X31*X83</f>
        <v>0</v>
      </c>
    </row>
    <row r="102" spans="1:24" ht="12.75">
      <c r="A102" s="2" t="s">
        <v>7</v>
      </c>
      <c r="B102" t="s">
        <v>16</v>
      </c>
      <c r="E102" s="6">
        <f t="shared" si="13"/>
        <v>0</v>
      </c>
      <c r="F102" s="6">
        <f t="shared" si="13"/>
        <v>0</v>
      </c>
      <c r="G102" s="6">
        <f aca="true" t="shared" si="27" ref="G102:M102">G32*G84</f>
        <v>0</v>
      </c>
      <c r="H102" s="6">
        <f t="shared" si="27"/>
        <v>0</v>
      </c>
      <c r="I102" s="6">
        <f t="shared" si="27"/>
        <v>0</v>
      </c>
      <c r="J102" s="6">
        <f t="shared" si="27"/>
        <v>0</v>
      </c>
      <c r="K102" s="6">
        <f t="shared" si="27"/>
        <v>0</v>
      </c>
      <c r="L102" s="6">
        <f t="shared" si="27"/>
        <v>0</v>
      </c>
      <c r="M102" s="6">
        <f t="shared" si="27"/>
        <v>0</v>
      </c>
      <c r="N102" s="6">
        <f t="shared" si="15"/>
        <v>0</v>
      </c>
      <c r="O102" s="6">
        <f t="shared" si="15"/>
        <v>0</v>
      </c>
      <c r="P102" s="6">
        <f t="shared" si="15"/>
        <v>0</v>
      </c>
      <c r="Q102" s="6">
        <f t="shared" si="16"/>
        <v>0</v>
      </c>
      <c r="R102" s="6">
        <f t="shared" si="16"/>
        <v>0</v>
      </c>
      <c r="S102" s="6">
        <f t="shared" si="16"/>
        <v>0</v>
      </c>
      <c r="T102" s="6">
        <f>T32*T84</f>
        <v>0</v>
      </c>
      <c r="U102" s="6">
        <f>U32*U84</f>
        <v>0</v>
      </c>
      <c r="V102" s="6">
        <f>V32*V84</f>
        <v>0</v>
      </c>
      <c r="W102" s="6">
        <f>W32*W84</f>
        <v>0</v>
      </c>
      <c r="X102" s="6">
        <f>X32*X84</f>
        <v>0</v>
      </c>
    </row>
    <row r="103" spans="1:24" ht="12.75">
      <c r="A103" s="2" t="s">
        <v>8</v>
      </c>
      <c r="B103" t="s">
        <v>17</v>
      </c>
      <c r="E103" s="6">
        <f t="shared" si="13"/>
        <v>0</v>
      </c>
      <c r="F103" s="6">
        <f t="shared" si="13"/>
        <v>0</v>
      </c>
      <c r="G103" s="6">
        <f aca="true" t="shared" si="28" ref="G103:M103">G33*G85</f>
        <v>0</v>
      </c>
      <c r="H103" s="6">
        <f t="shared" si="28"/>
        <v>0</v>
      </c>
      <c r="I103" s="6">
        <f t="shared" si="28"/>
        <v>0</v>
      </c>
      <c r="J103" s="6">
        <f t="shared" si="28"/>
        <v>0</v>
      </c>
      <c r="K103" s="6">
        <f t="shared" si="28"/>
        <v>0</v>
      </c>
      <c r="L103" s="6">
        <f t="shared" si="28"/>
        <v>0</v>
      </c>
      <c r="M103" s="6">
        <f t="shared" si="28"/>
        <v>0</v>
      </c>
      <c r="N103" s="6">
        <f t="shared" si="15"/>
        <v>0</v>
      </c>
      <c r="O103" s="6">
        <f t="shared" si="15"/>
        <v>0</v>
      </c>
      <c r="P103" s="6">
        <f t="shared" si="15"/>
        <v>0</v>
      </c>
      <c r="Q103" s="6">
        <f t="shared" si="16"/>
        <v>0</v>
      </c>
      <c r="R103" s="6">
        <f t="shared" si="16"/>
        <v>0</v>
      </c>
      <c r="S103" s="6">
        <f t="shared" si="16"/>
        <v>0</v>
      </c>
      <c r="T103" s="6">
        <f>T33*T85</f>
        <v>0</v>
      </c>
      <c r="U103" s="6">
        <f>U33*U85</f>
        <v>0</v>
      </c>
      <c r="V103" s="6">
        <f>V33*V85</f>
        <v>0</v>
      </c>
      <c r="W103" s="6">
        <f>W33*W85</f>
        <v>0</v>
      </c>
      <c r="X103" s="6">
        <f>X33*X85</f>
        <v>0</v>
      </c>
    </row>
    <row r="104" spans="1:24" ht="12.75">
      <c r="A104" s="2" t="s">
        <v>28</v>
      </c>
      <c r="B104" t="s">
        <v>18</v>
      </c>
      <c r="E104" s="6">
        <f t="shared" si="13"/>
        <v>0</v>
      </c>
      <c r="F104" s="6">
        <f t="shared" si="13"/>
        <v>26964.000000000004</v>
      </c>
      <c r="G104" s="6">
        <f aca="true" t="shared" si="29" ref="G104:M104">G34*G86</f>
        <v>20874.583483503393</v>
      </c>
      <c r="H104" s="6">
        <f t="shared" si="29"/>
        <v>34791.7970381387</v>
      </c>
      <c r="I104" s="6">
        <f t="shared" si="29"/>
        <v>37049.30025142941</v>
      </c>
      <c r="J104" s="6">
        <f t="shared" si="29"/>
        <v>32874.39446337354</v>
      </c>
      <c r="K104" s="6">
        <f t="shared" si="29"/>
        <v>-16190.683145897265</v>
      </c>
      <c r="L104" s="6">
        <f t="shared" si="29"/>
        <v>-20023.247188773003</v>
      </c>
      <c r="M104" s="6">
        <f t="shared" si="29"/>
        <v>-33481.01311955176</v>
      </c>
      <c r="N104" s="6">
        <f t="shared" si="15"/>
        <v>35389.88696388087</v>
      </c>
      <c r="O104" s="6">
        <f t="shared" si="15"/>
        <v>15912.467482060354</v>
      </c>
      <c r="P104" s="6">
        <f t="shared" si="15"/>
        <v>7489.425867491436</v>
      </c>
      <c r="Q104" s="6">
        <f t="shared" si="16"/>
        <v>24959.00676798465</v>
      </c>
      <c r="R104" s="6">
        <f t="shared" si="16"/>
        <v>0</v>
      </c>
      <c r="S104" s="6">
        <f t="shared" si="16"/>
        <v>0</v>
      </c>
      <c r="T104" s="6">
        <f>T34*T86</f>
        <v>0</v>
      </c>
      <c r="U104" s="6">
        <f>U34*U86</f>
        <v>0</v>
      </c>
      <c r="V104" s="6">
        <f>V34*V86</f>
        <v>0</v>
      </c>
      <c r="W104" s="6">
        <f>W34*W86</f>
        <v>0</v>
      </c>
      <c r="X104" s="6">
        <f>X34*X86</f>
        <v>0</v>
      </c>
    </row>
    <row r="105" spans="1:24" ht="12.75">
      <c r="A105" s="2" t="s">
        <v>29</v>
      </c>
      <c r="E105" s="6">
        <f t="shared" si="13"/>
        <v>0</v>
      </c>
      <c r="F105" s="6">
        <f t="shared" si="13"/>
        <v>223.488</v>
      </c>
      <c r="G105" s="6">
        <f aca="true" t="shared" si="30" ref="G105:M105">G35*G87</f>
        <v>257.4045375937831</v>
      </c>
      <c r="H105" s="6">
        <f t="shared" si="30"/>
        <v>304.1355844330213</v>
      </c>
      <c r="I105" s="6">
        <f t="shared" si="30"/>
        <v>371.4423207131427</v>
      </c>
      <c r="J105" s="6">
        <f t="shared" si="30"/>
        <v>416.8978737832657</v>
      </c>
      <c r="K105" s="6">
        <f t="shared" si="30"/>
        <v>599.4960823410966</v>
      </c>
      <c r="L105" s="6">
        <f t="shared" si="30"/>
        <v>370.4800478188948</v>
      </c>
      <c r="M105" s="6">
        <f t="shared" si="30"/>
        <v>133.01711758557812</v>
      </c>
      <c r="N105" s="6">
        <f t="shared" si="15"/>
        <v>59.604020149694094</v>
      </c>
      <c r="O105" s="6">
        <f t="shared" si="15"/>
        <v>87.71118016182244</v>
      </c>
      <c r="P105" s="6">
        <f t="shared" si="15"/>
        <v>252.05503129167545</v>
      </c>
      <c r="Q105" s="6">
        <f t="shared" si="16"/>
        <v>415.3451083640754</v>
      </c>
      <c r="R105" s="6">
        <f t="shared" si="16"/>
        <v>0</v>
      </c>
      <c r="S105" s="6">
        <f t="shared" si="16"/>
        <v>0</v>
      </c>
      <c r="T105" s="6">
        <f>T35*T87</f>
        <v>0</v>
      </c>
      <c r="U105" s="6">
        <f>U35*U87</f>
        <v>0</v>
      </c>
      <c r="V105" s="6">
        <f>V35*V87</f>
        <v>0</v>
      </c>
      <c r="W105" s="6">
        <f>W35*W87</f>
        <v>0</v>
      </c>
      <c r="X105" s="6">
        <f>X35*X87</f>
        <v>0</v>
      </c>
    </row>
    <row r="107" ht="12.75">
      <c r="E107" s="9" t="s">
        <v>24</v>
      </c>
    </row>
    <row r="109" spans="1:24" ht="12.75">
      <c r="A109" s="1" t="s">
        <v>30</v>
      </c>
      <c r="B109" t="s">
        <v>31</v>
      </c>
      <c r="E109" s="10">
        <f aca="true" t="shared" si="31" ref="E109:F123">E91+E73</f>
        <v>0</v>
      </c>
      <c r="F109" s="10">
        <f t="shared" si="31"/>
        <v>0</v>
      </c>
      <c r="G109" s="10">
        <f aca="true" t="shared" si="32" ref="G109:M109">G91+G73</f>
        <v>0</v>
      </c>
      <c r="H109" s="10">
        <f t="shared" si="32"/>
        <v>0</v>
      </c>
      <c r="I109" s="10">
        <f t="shared" si="32"/>
        <v>0</v>
      </c>
      <c r="J109" s="10">
        <f t="shared" si="32"/>
        <v>0</v>
      </c>
      <c r="K109" s="10">
        <f t="shared" si="32"/>
        <v>0</v>
      </c>
      <c r="L109" s="10">
        <f t="shared" si="32"/>
        <v>0</v>
      </c>
      <c r="M109" s="10">
        <f t="shared" si="32"/>
        <v>0</v>
      </c>
      <c r="N109" s="10">
        <f aca="true" t="shared" si="33" ref="N109:O123">N91+N73</f>
        <v>0</v>
      </c>
      <c r="O109" s="10">
        <f t="shared" si="33"/>
        <v>0</v>
      </c>
      <c r="P109" s="10">
        <f aca="true" t="shared" si="34" ref="P109:Q123">P91+P73</f>
        <v>0</v>
      </c>
      <c r="Q109" s="10">
        <f t="shared" si="34"/>
        <v>0</v>
      </c>
      <c r="R109" s="10">
        <f aca="true" t="shared" si="35" ref="R109:S123">R91+R73</f>
        <v>0</v>
      </c>
      <c r="S109" s="10">
        <f t="shared" si="35"/>
        <v>0</v>
      </c>
      <c r="T109" s="10">
        <f>T91+T73</f>
        <v>0</v>
      </c>
      <c r="U109" s="10">
        <f>U91+U73</f>
        <v>0</v>
      </c>
      <c r="V109" s="10">
        <f>V91+V73</f>
        <v>0</v>
      </c>
      <c r="W109" s="10">
        <f>W91+W73</f>
        <v>0</v>
      </c>
      <c r="X109" s="10">
        <f>X91+X73</f>
        <v>0</v>
      </c>
    </row>
    <row r="110" spans="1:24" ht="12.75">
      <c r="A110" s="1" t="s">
        <v>40</v>
      </c>
      <c r="B110" t="s">
        <v>45</v>
      </c>
      <c r="E110" s="10">
        <f t="shared" si="31"/>
        <v>0</v>
      </c>
      <c r="F110" s="10">
        <f t="shared" si="31"/>
        <v>0</v>
      </c>
      <c r="G110" s="10">
        <f aca="true" t="shared" si="36" ref="G110:M110">G92+G74</f>
        <v>0</v>
      </c>
      <c r="H110" s="10">
        <f t="shared" si="36"/>
        <v>0</v>
      </c>
      <c r="I110" s="10">
        <f t="shared" si="36"/>
        <v>0</v>
      </c>
      <c r="J110" s="10">
        <f t="shared" si="36"/>
        <v>0</v>
      </c>
      <c r="K110" s="10">
        <f t="shared" si="36"/>
        <v>0</v>
      </c>
      <c r="L110" s="10">
        <f t="shared" si="36"/>
        <v>0</v>
      </c>
      <c r="M110" s="10">
        <f t="shared" si="36"/>
        <v>0</v>
      </c>
      <c r="N110" s="10">
        <f t="shared" si="33"/>
        <v>0</v>
      </c>
      <c r="O110" s="10">
        <f t="shared" si="33"/>
        <v>0</v>
      </c>
      <c r="P110" s="10">
        <f t="shared" si="34"/>
        <v>0</v>
      </c>
      <c r="Q110" s="10">
        <f t="shared" si="34"/>
        <v>0</v>
      </c>
      <c r="R110" s="10">
        <f t="shared" si="35"/>
        <v>0</v>
      </c>
      <c r="S110" s="10">
        <f t="shared" si="35"/>
        <v>0</v>
      </c>
      <c r="T110" s="10">
        <f>T92+T74</f>
        <v>0</v>
      </c>
      <c r="U110" s="10">
        <f>U92+U74</f>
        <v>0</v>
      </c>
      <c r="V110" s="10">
        <f>V92+V74</f>
        <v>0</v>
      </c>
      <c r="W110" s="10">
        <f>W92+W74</f>
        <v>0</v>
      </c>
      <c r="X110" s="10">
        <f>X92+X74</f>
        <v>0</v>
      </c>
    </row>
    <row r="111" spans="1:24" ht="12.75">
      <c r="A111" s="1" t="s">
        <v>41</v>
      </c>
      <c r="B111" t="s">
        <v>44</v>
      </c>
      <c r="E111" s="10">
        <f t="shared" si="31"/>
        <v>0</v>
      </c>
      <c r="F111" s="10">
        <f t="shared" si="31"/>
        <v>0</v>
      </c>
      <c r="G111" s="10">
        <f aca="true" t="shared" si="37" ref="G111:M111">G93+G75</f>
        <v>0</v>
      </c>
      <c r="H111" s="10">
        <f t="shared" si="37"/>
        <v>0</v>
      </c>
      <c r="I111" s="10">
        <f t="shared" si="37"/>
        <v>0</v>
      </c>
      <c r="J111" s="10">
        <f t="shared" si="37"/>
        <v>0</v>
      </c>
      <c r="K111" s="10">
        <f t="shared" si="37"/>
        <v>0</v>
      </c>
      <c r="L111" s="10">
        <f t="shared" si="37"/>
        <v>0</v>
      </c>
      <c r="M111" s="10">
        <f t="shared" si="37"/>
        <v>0</v>
      </c>
      <c r="N111" s="10">
        <f t="shared" si="33"/>
        <v>0</v>
      </c>
      <c r="O111" s="10">
        <f t="shared" si="33"/>
        <v>0</v>
      </c>
      <c r="P111" s="10">
        <f t="shared" si="34"/>
        <v>0</v>
      </c>
      <c r="Q111" s="10">
        <f t="shared" si="34"/>
        <v>0</v>
      </c>
      <c r="R111" s="10">
        <f t="shared" si="35"/>
        <v>0</v>
      </c>
      <c r="S111" s="10">
        <f t="shared" si="35"/>
        <v>0</v>
      </c>
      <c r="T111" s="10">
        <f>T93+T75</f>
        <v>0</v>
      </c>
      <c r="U111" s="10">
        <f>U93+U75</f>
        <v>0</v>
      </c>
      <c r="V111" s="10">
        <f>V93+V75</f>
        <v>0</v>
      </c>
      <c r="W111" s="10">
        <f>W93+W75</f>
        <v>0</v>
      </c>
      <c r="X111" s="10">
        <f>X93+X75</f>
        <v>0</v>
      </c>
    </row>
    <row r="112" spans="1:24" ht="12.75">
      <c r="A112" s="1" t="s">
        <v>42</v>
      </c>
      <c r="B112" t="s">
        <v>43</v>
      </c>
      <c r="E112" s="10">
        <f t="shared" si="31"/>
        <v>0</v>
      </c>
      <c r="F112" s="10">
        <f t="shared" si="31"/>
        <v>0</v>
      </c>
      <c r="G112" s="10">
        <f aca="true" t="shared" si="38" ref="G112:M112">G94+G76</f>
        <v>0</v>
      </c>
      <c r="H112" s="10">
        <f t="shared" si="38"/>
        <v>0</v>
      </c>
      <c r="I112" s="10">
        <f t="shared" si="38"/>
        <v>0</v>
      </c>
      <c r="J112" s="10">
        <f t="shared" si="38"/>
        <v>0</v>
      </c>
      <c r="K112" s="10">
        <f t="shared" si="38"/>
        <v>0</v>
      </c>
      <c r="L112" s="10">
        <f t="shared" si="38"/>
        <v>0</v>
      </c>
      <c r="M112" s="10">
        <f t="shared" si="38"/>
        <v>0</v>
      </c>
      <c r="N112" s="10">
        <f t="shared" si="33"/>
        <v>0</v>
      </c>
      <c r="O112" s="10">
        <f t="shared" si="33"/>
        <v>0</v>
      </c>
      <c r="P112" s="10">
        <f t="shared" si="34"/>
        <v>0</v>
      </c>
      <c r="Q112" s="10">
        <f t="shared" si="34"/>
        <v>0</v>
      </c>
      <c r="R112" s="10">
        <f t="shared" si="35"/>
        <v>0</v>
      </c>
      <c r="S112" s="10">
        <f t="shared" si="35"/>
        <v>0</v>
      </c>
      <c r="T112" s="10">
        <f>T94+T76</f>
        <v>0</v>
      </c>
      <c r="U112" s="10">
        <f>U94+U76</f>
        <v>0</v>
      </c>
      <c r="V112" s="10">
        <f>V94+V76</f>
        <v>0</v>
      </c>
      <c r="W112" s="10">
        <f>W94+W76</f>
        <v>0</v>
      </c>
      <c r="X112" s="10">
        <f>X94+X76</f>
        <v>0</v>
      </c>
    </row>
    <row r="113" spans="1:24" ht="12.75">
      <c r="A113" s="1" t="s">
        <v>0</v>
      </c>
      <c r="B113" t="s">
        <v>9</v>
      </c>
      <c r="E113" s="10">
        <f t="shared" si="31"/>
        <v>0</v>
      </c>
      <c r="F113" s="10">
        <f t="shared" si="31"/>
        <v>22728.384000000002</v>
      </c>
      <c r="G113" s="10">
        <f aca="true" t="shared" si="39" ref="G113:M113">G95+G77</f>
        <v>26769.463675968957</v>
      </c>
      <c r="H113" s="10">
        <f t="shared" si="39"/>
        <v>31391.23694197353</v>
      </c>
      <c r="I113" s="10">
        <f t="shared" si="39"/>
        <v>38628.10271776914</v>
      </c>
      <c r="J113" s="10">
        <f t="shared" si="39"/>
        <v>45128.57073842506</v>
      </c>
      <c r="K113" s="10">
        <f t="shared" si="39"/>
        <v>54125.48949775695</v>
      </c>
      <c r="L113" s="10">
        <f t="shared" si="39"/>
        <v>50439.92564711277</v>
      </c>
      <c r="M113" s="10">
        <f t="shared" si="39"/>
        <v>44532.92172112805</v>
      </c>
      <c r="N113" s="10">
        <f t="shared" si="33"/>
        <v>36229.310247655725</v>
      </c>
      <c r="O113" s="10">
        <f t="shared" si="33"/>
        <v>42360.35151639583</v>
      </c>
      <c r="P113" s="10">
        <f t="shared" si="34"/>
        <v>44930.27476396958</v>
      </c>
      <c r="Q113" s="10">
        <f t="shared" si="34"/>
        <v>46913.35765727611</v>
      </c>
      <c r="R113" s="10">
        <f t="shared" si="35"/>
        <v>49349.31998317035</v>
      </c>
      <c r="S113" s="10">
        <f t="shared" si="35"/>
        <v>48203.61140033602</v>
      </c>
      <c r="T113" s="10">
        <f>T95+T77</f>
        <v>47057.902817501694</v>
      </c>
      <c r="U113" s="10">
        <f>U95+U77</f>
        <v>45912.19423466736</v>
      </c>
      <c r="V113" s="10">
        <f>V95+V77</f>
        <v>44766.48565183303</v>
      </c>
      <c r="W113" s="10">
        <f>W95+W77</f>
        <v>43620.777068998694</v>
      </c>
      <c r="X113" s="10">
        <f>X95+X77</f>
        <v>42475.06848616437</v>
      </c>
    </row>
    <row r="114" spans="1:24" ht="12.75">
      <c r="A114" s="2" t="s">
        <v>1</v>
      </c>
      <c r="B114" t="s">
        <v>10</v>
      </c>
      <c r="E114" s="10">
        <f t="shared" si="31"/>
        <v>0</v>
      </c>
      <c r="F114" s="10">
        <f t="shared" si="31"/>
        <v>0</v>
      </c>
      <c r="G114" s="10">
        <f aca="true" t="shared" si="40" ref="G114:M114">G96+G78</f>
        <v>0</v>
      </c>
      <c r="H114" s="10">
        <f t="shared" si="40"/>
        <v>0</v>
      </c>
      <c r="I114" s="10">
        <f t="shared" si="40"/>
        <v>0</v>
      </c>
      <c r="J114" s="10">
        <f t="shared" si="40"/>
        <v>0</v>
      </c>
      <c r="K114" s="10">
        <f t="shared" si="40"/>
        <v>0</v>
      </c>
      <c r="L114" s="10">
        <f t="shared" si="40"/>
        <v>0</v>
      </c>
      <c r="M114" s="10">
        <f t="shared" si="40"/>
        <v>0</v>
      </c>
      <c r="N114" s="10">
        <f t="shared" si="33"/>
        <v>0</v>
      </c>
      <c r="O114" s="10">
        <f t="shared" si="33"/>
        <v>0</v>
      </c>
      <c r="P114" s="10">
        <f t="shared" si="34"/>
        <v>0</v>
      </c>
      <c r="Q114" s="10">
        <f t="shared" si="34"/>
        <v>0</v>
      </c>
      <c r="R114" s="10">
        <f t="shared" si="35"/>
        <v>0</v>
      </c>
      <c r="S114" s="10">
        <f t="shared" si="35"/>
        <v>0</v>
      </c>
      <c r="T114" s="10">
        <f>T96+T78</f>
        <v>0</v>
      </c>
      <c r="U114" s="10">
        <f>U96+U78</f>
        <v>0</v>
      </c>
      <c r="V114" s="10">
        <f>V96+V78</f>
        <v>0</v>
      </c>
      <c r="W114" s="10">
        <f>W96+W78</f>
        <v>0</v>
      </c>
      <c r="X114" s="10">
        <f>X96+X78</f>
        <v>0</v>
      </c>
    </row>
    <row r="115" spans="1:24" ht="12.75">
      <c r="A115" s="2" t="s">
        <v>2</v>
      </c>
      <c r="B115" t="s">
        <v>11</v>
      </c>
      <c r="E115" s="10">
        <f t="shared" si="31"/>
        <v>0</v>
      </c>
      <c r="F115" s="10">
        <f t="shared" si="31"/>
        <v>0</v>
      </c>
      <c r="G115" s="10">
        <f aca="true" t="shared" si="41" ref="G115:M115">G97+G79</f>
        <v>0</v>
      </c>
      <c r="H115" s="10">
        <f t="shared" si="41"/>
        <v>0</v>
      </c>
      <c r="I115" s="10">
        <f t="shared" si="41"/>
        <v>0</v>
      </c>
      <c r="J115" s="10">
        <f t="shared" si="41"/>
        <v>0</v>
      </c>
      <c r="K115" s="10">
        <f t="shared" si="41"/>
        <v>0</v>
      </c>
      <c r="L115" s="10">
        <f t="shared" si="41"/>
        <v>0</v>
      </c>
      <c r="M115" s="10">
        <f t="shared" si="41"/>
        <v>0</v>
      </c>
      <c r="N115" s="10">
        <f t="shared" si="33"/>
        <v>0</v>
      </c>
      <c r="O115" s="10">
        <f t="shared" si="33"/>
        <v>0</v>
      </c>
      <c r="P115" s="10">
        <f t="shared" si="34"/>
        <v>0</v>
      </c>
      <c r="Q115" s="10">
        <f t="shared" si="34"/>
        <v>0</v>
      </c>
      <c r="R115" s="10">
        <f t="shared" si="35"/>
        <v>0</v>
      </c>
      <c r="S115" s="10">
        <f t="shared" si="35"/>
        <v>0</v>
      </c>
      <c r="T115" s="10">
        <f>T97+T79</f>
        <v>0</v>
      </c>
      <c r="U115" s="10">
        <f>U97+U79</f>
        <v>0</v>
      </c>
      <c r="V115" s="10">
        <f>V97+V79</f>
        <v>0</v>
      </c>
      <c r="W115" s="10">
        <f>W97+W79</f>
        <v>0</v>
      </c>
      <c r="X115" s="10">
        <f>X97+X79</f>
        <v>0</v>
      </c>
    </row>
    <row r="116" spans="1:24" ht="12.75">
      <c r="A116" s="2" t="s">
        <v>3</v>
      </c>
      <c r="B116" t="s">
        <v>12</v>
      </c>
      <c r="E116" s="10">
        <f t="shared" si="31"/>
        <v>0</v>
      </c>
      <c r="F116" s="10">
        <f t="shared" si="31"/>
        <v>0</v>
      </c>
      <c r="G116" s="10">
        <f aca="true" t="shared" si="42" ref="G116:M116">G98+G80</f>
        <v>0</v>
      </c>
      <c r="H116" s="10">
        <f t="shared" si="42"/>
        <v>0</v>
      </c>
      <c r="I116" s="10">
        <f t="shared" si="42"/>
        <v>0</v>
      </c>
      <c r="J116" s="10">
        <f t="shared" si="42"/>
        <v>0</v>
      </c>
      <c r="K116" s="10">
        <f t="shared" si="42"/>
        <v>0</v>
      </c>
      <c r="L116" s="10">
        <f t="shared" si="42"/>
        <v>0</v>
      </c>
      <c r="M116" s="10">
        <f t="shared" si="42"/>
        <v>0</v>
      </c>
      <c r="N116" s="10">
        <f t="shared" si="33"/>
        <v>0</v>
      </c>
      <c r="O116" s="10">
        <f t="shared" si="33"/>
        <v>0</v>
      </c>
      <c r="P116" s="10">
        <f t="shared" si="34"/>
        <v>0</v>
      </c>
      <c r="Q116" s="10">
        <f t="shared" si="34"/>
        <v>0</v>
      </c>
      <c r="R116" s="10">
        <f t="shared" si="35"/>
        <v>0</v>
      </c>
      <c r="S116" s="10">
        <f t="shared" si="35"/>
        <v>0</v>
      </c>
      <c r="T116" s="10">
        <f>T98+T80</f>
        <v>0</v>
      </c>
      <c r="U116" s="10">
        <f>U98+U80</f>
        <v>0</v>
      </c>
      <c r="V116" s="10">
        <f>V98+V80</f>
        <v>0</v>
      </c>
      <c r="W116" s="10">
        <f>W98+W80</f>
        <v>0</v>
      </c>
      <c r="X116" s="10">
        <f>X98+X80</f>
        <v>0</v>
      </c>
    </row>
    <row r="117" spans="1:24" ht="12.75">
      <c r="A117" s="2" t="s">
        <v>4</v>
      </c>
      <c r="B117" t="s">
        <v>13</v>
      </c>
      <c r="E117" s="10">
        <f t="shared" si="31"/>
        <v>0</v>
      </c>
      <c r="F117" s="10">
        <f t="shared" si="31"/>
        <v>0</v>
      </c>
      <c r="G117" s="10">
        <f aca="true" t="shared" si="43" ref="G117:M117">G99+G81</f>
        <v>0</v>
      </c>
      <c r="H117" s="10">
        <f t="shared" si="43"/>
        <v>0</v>
      </c>
      <c r="I117" s="10">
        <f t="shared" si="43"/>
        <v>0</v>
      </c>
      <c r="J117" s="10">
        <f t="shared" si="43"/>
        <v>0</v>
      </c>
      <c r="K117" s="10">
        <f t="shared" si="43"/>
        <v>0</v>
      </c>
      <c r="L117" s="10">
        <f t="shared" si="43"/>
        <v>0</v>
      </c>
      <c r="M117" s="10">
        <f t="shared" si="43"/>
        <v>0</v>
      </c>
      <c r="N117" s="10">
        <f t="shared" si="33"/>
        <v>0</v>
      </c>
      <c r="O117" s="10">
        <f t="shared" si="33"/>
        <v>0</v>
      </c>
      <c r="P117" s="10">
        <f t="shared" si="34"/>
        <v>0</v>
      </c>
      <c r="Q117" s="10">
        <f t="shared" si="34"/>
        <v>0</v>
      </c>
      <c r="R117" s="10">
        <f t="shared" si="35"/>
        <v>0</v>
      </c>
      <c r="S117" s="10">
        <f t="shared" si="35"/>
        <v>0</v>
      </c>
      <c r="T117" s="10">
        <f>T99+T81</f>
        <v>0</v>
      </c>
      <c r="U117" s="10">
        <f>U99+U81</f>
        <v>0</v>
      </c>
      <c r="V117" s="10">
        <f>V99+V81</f>
        <v>0</v>
      </c>
      <c r="W117" s="10">
        <f>W99+W81</f>
        <v>0</v>
      </c>
      <c r="X117" s="10">
        <f>X99+X81</f>
        <v>0</v>
      </c>
    </row>
    <row r="118" spans="1:24" ht="12.75">
      <c r="A118" s="2" t="s">
        <v>5</v>
      </c>
      <c r="B118" t="s">
        <v>14</v>
      </c>
      <c r="E118" s="10">
        <f t="shared" si="31"/>
        <v>0</v>
      </c>
      <c r="F118" s="10">
        <f t="shared" si="31"/>
        <v>0</v>
      </c>
      <c r="G118" s="10">
        <f aca="true" t="shared" si="44" ref="G118:M118">G100+G82</f>
        <v>0</v>
      </c>
      <c r="H118" s="10">
        <f t="shared" si="44"/>
        <v>0</v>
      </c>
      <c r="I118" s="10">
        <f t="shared" si="44"/>
        <v>0</v>
      </c>
      <c r="J118" s="10">
        <f t="shared" si="44"/>
        <v>0</v>
      </c>
      <c r="K118" s="10">
        <f t="shared" si="44"/>
        <v>0</v>
      </c>
      <c r="L118" s="10">
        <f t="shared" si="44"/>
        <v>0</v>
      </c>
      <c r="M118" s="10">
        <f t="shared" si="44"/>
        <v>0</v>
      </c>
      <c r="N118" s="10">
        <f t="shared" si="33"/>
        <v>0</v>
      </c>
      <c r="O118" s="10">
        <f t="shared" si="33"/>
        <v>0</v>
      </c>
      <c r="P118" s="10">
        <f t="shared" si="34"/>
        <v>0</v>
      </c>
      <c r="Q118" s="10">
        <f t="shared" si="34"/>
        <v>0</v>
      </c>
      <c r="R118" s="10">
        <f t="shared" si="35"/>
        <v>0</v>
      </c>
      <c r="S118" s="10">
        <f t="shared" si="35"/>
        <v>0</v>
      </c>
      <c r="T118" s="10">
        <f>T100+T82</f>
        <v>0</v>
      </c>
      <c r="U118" s="10">
        <f>U100+U82</f>
        <v>0</v>
      </c>
      <c r="V118" s="10">
        <f>V100+V82</f>
        <v>0</v>
      </c>
      <c r="W118" s="10">
        <f>W100+W82</f>
        <v>0</v>
      </c>
      <c r="X118" s="10">
        <f>X100+X82</f>
        <v>0</v>
      </c>
    </row>
    <row r="119" spans="1:24" ht="12.75">
      <c r="A119" s="2" t="s">
        <v>6</v>
      </c>
      <c r="B119" t="s">
        <v>15</v>
      </c>
      <c r="E119" s="10">
        <f t="shared" si="31"/>
        <v>0</v>
      </c>
      <c r="F119" s="10">
        <f t="shared" si="31"/>
        <v>0</v>
      </c>
      <c r="G119" s="10">
        <f aca="true" t="shared" si="45" ref="G119:M119">G101+G83</f>
        <v>0</v>
      </c>
      <c r="H119" s="10">
        <f t="shared" si="45"/>
        <v>0</v>
      </c>
      <c r="I119" s="10">
        <f t="shared" si="45"/>
        <v>0</v>
      </c>
      <c r="J119" s="10">
        <f t="shared" si="45"/>
        <v>0</v>
      </c>
      <c r="K119" s="10">
        <f t="shared" si="45"/>
        <v>0</v>
      </c>
      <c r="L119" s="10">
        <f t="shared" si="45"/>
        <v>0</v>
      </c>
      <c r="M119" s="10">
        <f t="shared" si="45"/>
        <v>0</v>
      </c>
      <c r="N119" s="10">
        <f t="shared" si="33"/>
        <v>0</v>
      </c>
      <c r="O119" s="10">
        <f t="shared" si="33"/>
        <v>0</v>
      </c>
      <c r="P119" s="10">
        <f t="shared" si="34"/>
        <v>0</v>
      </c>
      <c r="Q119" s="10">
        <f t="shared" si="34"/>
        <v>0</v>
      </c>
      <c r="R119" s="10">
        <f t="shared" si="35"/>
        <v>0</v>
      </c>
      <c r="S119" s="10">
        <f t="shared" si="35"/>
        <v>0</v>
      </c>
      <c r="T119" s="10">
        <f>T101+T83</f>
        <v>0</v>
      </c>
      <c r="U119" s="10">
        <f>U101+U83</f>
        <v>0</v>
      </c>
      <c r="V119" s="10">
        <f>V101+V83</f>
        <v>0</v>
      </c>
      <c r="W119" s="10">
        <f>W101+W83</f>
        <v>0</v>
      </c>
      <c r="X119" s="10">
        <f>X101+X83</f>
        <v>0</v>
      </c>
    </row>
    <row r="120" spans="1:24" ht="12.75">
      <c r="A120" s="2" t="s">
        <v>7</v>
      </c>
      <c r="B120" t="s">
        <v>16</v>
      </c>
      <c r="E120" s="10">
        <f t="shared" si="31"/>
        <v>0</v>
      </c>
      <c r="F120" s="10">
        <f t="shared" si="31"/>
        <v>0</v>
      </c>
      <c r="G120" s="10">
        <f aca="true" t="shared" si="46" ref="G120:M120">G102+G84</f>
        <v>0</v>
      </c>
      <c r="H120" s="10">
        <f t="shared" si="46"/>
        <v>0</v>
      </c>
      <c r="I120" s="10">
        <f t="shared" si="46"/>
        <v>0</v>
      </c>
      <c r="J120" s="10">
        <f t="shared" si="46"/>
        <v>0</v>
      </c>
      <c r="K120" s="10">
        <f t="shared" si="46"/>
        <v>0</v>
      </c>
      <c r="L120" s="10">
        <f t="shared" si="46"/>
        <v>0</v>
      </c>
      <c r="M120" s="10">
        <f t="shared" si="46"/>
        <v>0</v>
      </c>
      <c r="N120" s="10">
        <f t="shared" si="33"/>
        <v>0</v>
      </c>
      <c r="O120" s="10">
        <f t="shared" si="33"/>
        <v>0</v>
      </c>
      <c r="P120" s="10">
        <f t="shared" si="34"/>
        <v>0</v>
      </c>
      <c r="Q120" s="10">
        <f t="shared" si="34"/>
        <v>0</v>
      </c>
      <c r="R120" s="10">
        <f t="shared" si="35"/>
        <v>0</v>
      </c>
      <c r="S120" s="10">
        <f t="shared" si="35"/>
        <v>0</v>
      </c>
      <c r="T120" s="10">
        <f>T102+T84</f>
        <v>0</v>
      </c>
      <c r="U120" s="10">
        <f>U102+U84</f>
        <v>0</v>
      </c>
      <c r="V120" s="10">
        <f>V102+V84</f>
        <v>0</v>
      </c>
      <c r="W120" s="10">
        <f>W102+W84</f>
        <v>0</v>
      </c>
      <c r="X120" s="10">
        <f>X102+X84</f>
        <v>0</v>
      </c>
    </row>
    <row r="121" spans="1:24" ht="12.75">
      <c r="A121" s="2" t="s">
        <v>8</v>
      </c>
      <c r="B121" t="s">
        <v>17</v>
      </c>
      <c r="E121" s="10">
        <f t="shared" si="31"/>
        <v>0</v>
      </c>
      <c r="F121" s="10">
        <f t="shared" si="31"/>
        <v>0</v>
      </c>
      <c r="G121" s="10">
        <f aca="true" t="shared" si="47" ref="G121:M121">G103+G85</f>
        <v>0</v>
      </c>
      <c r="H121" s="10">
        <f t="shared" si="47"/>
        <v>0</v>
      </c>
      <c r="I121" s="10">
        <f t="shared" si="47"/>
        <v>0</v>
      </c>
      <c r="J121" s="10">
        <f t="shared" si="47"/>
        <v>0</v>
      </c>
      <c r="K121" s="10">
        <f t="shared" si="47"/>
        <v>0</v>
      </c>
      <c r="L121" s="10">
        <f t="shared" si="47"/>
        <v>0</v>
      </c>
      <c r="M121" s="10">
        <f t="shared" si="47"/>
        <v>0</v>
      </c>
      <c r="N121" s="10">
        <f t="shared" si="33"/>
        <v>0</v>
      </c>
      <c r="O121" s="10">
        <f t="shared" si="33"/>
        <v>0</v>
      </c>
      <c r="P121" s="10">
        <f t="shared" si="34"/>
        <v>0</v>
      </c>
      <c r="Q121" s="10">
        <f t="shared" si="34"/>
        <v>0</v>
      </c>
      <c r="R121" s="10">
        <f t="shared" si="35"/>
        <v>0</v>
      </c>
      <c r="S121" s="10">
        <f t="shared" si="35"/>
        <v>0</v>
      </c>
      <c r="T121" s="10">
        <f>T103+T85</f>
        <v>0</v>
      </c>
      <c r="U121" s="10">
        <f>U103+U85</f>
        <v>0</v>
      </c>
      <c r="V121" s="10">
        <f>V103+V85</f>
        <v>0</v>
      </c>
      <c r="W121" s="10">
        <f>W103+W85</f>
        <v>0</v>
      </c>
      <c r="X121" s="10">
        <f>X103+X85</f>
        <v>0</v>
      </c>
    </row>
    <row r="122" spans="1:24" ht="12.75">
      <c r="A122" s="2" t="s">
        <v>28</v>
      </c>
      <c r="B122" t="s">
        <v>18</v>
      </c>
      <c r="E122" s="10">
        <f t="shared" si="31"/>
        <v>0</v>
      </c>
      <c r="F122" s="10">
        <f t="shared" si="31"/>
        <v>98964</v>
      </c>
      <c r="G122" s="10">
        <f aca="true" t="shared" si="48" ref="G122:M122">G104+G86</f>
        <v>112109.65115615808</v>
      </c>
      <c r="H122" s="10">
        <f t="shared" si="48"/>
        <v>139617.9405697407</v>
      </c>
      <c r="I122" s="10">
        <f t="shared" si="48"/>
        <v>166501.78191260833</v>
      </c>
      <c r="J122" s="10">
        <f t="shared" si="48"/>
        <v>188899.04782537417</v>
      </c>
      <c r="K122" s="10">
        <f t="shared" si="48"/>
        <v>162514.42883972375</v>
      </c>
      <c r="L122" s="10">
        <f t="shared" si="48"/>
        <v>146559.50812547826</v>
      </c>
      <c r="M122" s="10">
        <f t="shared" si="48"/>
        <v>117674.80231860519</v>
      </c>
      <c r="N122" s="10">
        <f t="shared" si="33"/>
        <v>159564.92894241022</v>
      </c>
      <c r="O122" s="10">
        <f t="shared" si="33"/>
        <v>164073.24478243612</v>
      </c>
      <c r="P122" s="10">
        <f t="shared" si="34"/>
        <v>164500.4503432029</v>
      </c>
      <c r="Q122" s="10">
        <f t="shared" si="34"/>
        <v>184543.4490185259</v>
      </c>
      <c r="R122" s="10">
        <f t="shared" si="35"/>
        <v>176247.57136846555</v>
      </c>
      <c r="S122" s="10">
        <f t="shared" si="35"/>
        <v>172155.75500120007</v>
      </c>
      <c r="T122" s="10">
        <f>T104+T86</f>
        <v>168063.93863393462</v>
      </c>
      <c r="U122" s="10">
        <f>U104+U86</f>
        <v>163972.12226666915</v>
      </c>
      <c r="V122" s="10">
        <f>V104+V86</f>
        <v>159880.30589940367</v>
      </c>
      <c r="W122" s="10">
        <f>W104+W86</f>
        <v>155788.48953213822</v>
      </c>
      <c r="X122" s="10">
        <f>X104+X86</f>
        <v>151696.67316487274</v>
      </c>
    </row>
    <row r="123" spans="1:24" ht="12.75">
      <c r="A123" s="2" t="s">
        <v>29</v>
      </c>
      <c r="E123" s="10">
        <f t="shared" si="31"/>
        <v>0</v>
      </c>
      <c r="F123" s="10">
        <f t="shared" si="31"/>
        <v>4063.488</v>
      </c>
      <c r="G123" s="10">
        <f aca="true" t="shared" si="49" ref="G123:M123">G105+G87</f>
        <v>5123.2748134687</v>
      </c>
      <c r="H123" s="10">
        <f t="shared" si="49"/>
        <v>5894.8632394517945</v>
      </c>
      <c r="I123" s="10">
        <f t="shared" si="49"/>
        <v>7275.574675976019</v>
      </c>
      <c r="J123" s="10">
        <f t="shared" si="49"/>
        <v>8738.212719756633</v>
      </c>
      <c r="K123" s="10">
        <f t="shared" si="49"/>
        <v>10130.435388240883</v>
      </c>
      <c r="L123" s="10">
        <f t="shared" si="49"/>
        <v>9254.893664578962</v>
      </c>
      <c r="M123" s="10">
        <f t="shared" si="49"/>
        <v>8194.660607620615</v>
      </c>
      <c r="N123" s="10">
        <f t="shared" si="33"/>
        <v>6682.272925671261</v>
      </c>
      <c r="O123" s="10">
        <f t="shared" si="33"/>
        <v>7989.619302848529</v>
      </c>
      <c r="P123" s="10">
        <f t="shared" si="34"/>
        <v>8625.976336662952</v>
      </c>
      <c r="Q123" s="10">
        <f t="shared" si="34"/>
        <v>8926.515361726275</v>
      </c>
      <c r="R123" s="10">
        <f t="shared" si="35"/>
        <v>9399.87047298483</v>
      </c>
      <c r="S123" s="10">
        <f t="shared" si="35"/>
        <v>9181.640266730672</v>
      </c>
      <c r="T123" s="10">
        <f>T105+T87</f>
        <v>8963.410060476514</v>
      </c>
      <c r="U123" s="10">
        <f>U105+U87</f>
        <v>8745.179854222355</v>
      </c>
      <c r="V123" s="10">
        <f>V105+V87</f>
        <v>8526.949647968197</v>
      </c>
      <c r="W123" s="10">
        <f>W105+W87</f>
        <v>8308.719441714038</v>
      </c>
      <c r="X123" s="10">
        <f>X105+X87</f>
        <v>8090.48923545988</v>
      </c>
    </row>
    <row r="125" spans="1:24" ht="12.75">
      <c r="A125" s="2" t="s">
        <v>46</v>
      </c>
      <c r="E125" s="10">
        <v>0</v>
      </c>
      <c r="F125" s="10">
        <f>-F$17*(1-$B$8)</f>
        <v>0</v>
      </c>
      <c r="G125" s="10">
        <f>-G$17*(1-$B$8)</f>
        <v>0</v>
      </c>
      <c r="H125" s="10">
        <f aca="true" t="shared" si="50" ref="H125:X125">-H$17*(1-$B$8)</f>
        <v>0</v>
      </c>
      <c r="I125" s="10">
        <f t="shared" si="50"/>
        <v>0</v>
      </c>
      <c r="J125" s="10">
        <f t="shared" si="50"/>
        <v>0</v>
      </c>
      <c r="K125" s="10">
        <f t="shared" si="50"/>
        <v>0</v>
      </c>
      <c r="L125" s="10">
        <f t="shared" si="50"/>
        <v>0</v>
      </c>
      <c r="M125" s="10">
        <f t="shared" si="50"/>
        <v>0</v>
      </c>
      <c r="N125" s="10">
        <f t="shared" si="50"/>
        <v>0</v>
      </c>
      <c r="O125" s="10">
        <f t="shared" si="50"/>
        <v>0</v>
      </c>
      <c r="P125" s="10">
        <f t="shared" si="50"/>
        <v>0</v>
      </c>
      <c r="Q125" s="10">
        <f t="shared" si="50"/>
        <v>0</v>
      </c>
      <c r="R125" s="10">
        <f t="shared" si="50"/>
        <v>0</v>
      </c>
      <c r="S125" s="10">
        <f t="shared" si="50"/>
        <v>0</v>
      </c>
      <c r="T125" s="10">
        <f t="shared" si="50"/>
        <v>0</v>
      </c>
      <c r="U125" s="10">
        <f t="shared" si="50"/>
        <v>0</v>
      </c>
      <c r="V125" s="10">
        <f t="shared" si="50"/>
        <v>0</v>
      </c>
      <c r="W125" s="10">
        <f t="shared" si="50"/>
        <v>0</v>
      </c>
      <c r="X125" s="10">
        <f t="shared" si="50"/>
        <v>0</v>
      </c>
    </row>
    <row r="126" spans="1:24" ht="12.75">
      <c r="A126" s="2" t="s">
        <v>26</v>
      </c>
      <c r="F126" s="6">
        <f>-F67*$B$7*(1-$B$8)</f>
        <v>0</v>
      </c>
      <c r="G126" s="6">
        <f>-G67*$B$7*(1-$B$8)</f>
        <v>0</v>
      </c>
      <c r="H126" s="6">
        <f aca="true" t="shared" si="51" ref="H126:M126">-H67*$B$7*(1-$B$8)</f>
        <v>0</v>
      </c>
      <c r="I126" s="6">
        <f t="shared" si="51"/>
        <v>0</v>
      </c>
      <c r="J126" s="6">
        <f t="shared" si="51"/>
        <v>0</v>
      </c>
      <c r="K126" s="6">
        <f t="shared" si="51"/>
        <v>0</v>
      </c>
      <c r="L126" s="6">
        <f t="shared" si="51"/>
        <v>0</v>
      </c>
      <c r="M126" s="6">
        <f t="shared" si="51"/>
        <v>0</v>
      </c>
      <c r="N126" s="6">
        <f aca="true" t="shared" si="52" ref="N126:S126">-N67*$B$7*(1-$B$8)</f>
        <v>0</v>
      </c>
      <c r="O126" s="6">
        <f t="shared" si="52"/>
        <v>0</v>
      </c>
      <c r="P126" s="6">
        <f t="shared" si="52"/>
        <v>0</v>
      </c>
      <c r="Q126" s="6">
        <f t="shared" si="52"/>
        <v>0</v>
      </c>
      <c r="R126" s="6">
        <f t="shared" si="52"/>
        <v>0</v>
      </c>
      <c r="S126" s="6">
        <f t="shared" si="52"/>
        <v>0</v>
      </c>
      <c r="T126" s="6">
        <f>-T67*$B$7*(1-$B$8)</f>
        <v>0</v>
      </c>
      <c r="U126" s="6">
        <f>-U67*$B$7*(1-$B$8)</f>
        <v>0</v>
      </c>
      <c r="V126" s="6">
        <f>-V67*$B$7*(1-$B$8)</f>
        <v>0</v>
      </c>
      <c r="W126" s="6">
        <f>-W67*$B$7*(1-$B$8)</f>
        <v>0</v>
      </c>
      <c r="X126" s="6">
        <f>-X67*$B$7*(1-$B$8)</f>
        <v>0</v>
      </c>
    </row>
    <row r="128" spans="1:24" ht="12.75">
      <c r="A128" s="2" t="s">
        <v>27</v>
      </c>
      <c r="E128" s="10">
        <f aca="true" t="shared" si="53" ref="E128:S128">SUM(E109:E127)</f>
        <v>0</v>
      </c>
      <c r="F128" s="10">
        <f t="shared" si="53"/>
        <v>125755.872</v>
      </c>
      <c r="G128" s="10">
        <f t="shared" si="53"/>
        <v>144002.38964559574</v>
      </c>
      <c r="H128" s="10">
        <f t="shared" si="53"/>
        <v>176904.04075116603</v>
      </c>
      <c r="I128" s="10">
        <f t="shared" si="53"/>
        <v>212405.45930635347</v>
      </c>
      <c r="J128" s="10">
        <f t="shared" si="53"/>
        <v>242765.8312835559</v>
      </c>
      <c r="K128" s="10">
        <f t="shared" si="53"/>
        <v>226770.35372572156</v>
      </c>
      <c r="L128" s="10">
        <f t="shared" si="53"/>
        <v>206254.32743717</v>
      </c>
      <c r="M128" s="10">
        <f t="shared" si="53"/>
        <v>170402.38464735384</v>
      </c>
      <c r="N128" s="10">
        <f t="shared" si="53"/>
        <v>202476.5121157372</v>
      </c>
      <c r="O128" s="10">
        <f t="shared" si="53"/>
        <v>214423.21560168048</v>
      </c>
      <c r="P128" s="10">
        <f t="shared" si="53"/>
        <v>218056.70144383542</v>
      </c>
      <c r="Q128" s="10">
        <f t="shared" si="53"/>
        <v>240383.32203752827</v>
      </c>
      <c r="R128" s="10">
        <f t="shared" si="53"/>
        <v>234996.76182462074</v>
      </c>
      <c r="S128" s="10">
        <f t="shared" si="53"/>
        <v>229541.00666826678</v>
      </c>
      <c r="T128" s="10">
        <f>SUM(T109:T127)</f>
        <v>224085.25151191282</v>
      </c>
      <c r="U128" s="10">
        <f>SUM(U109:U127)</f>
        <v>218629.49635555886</v>
      </c>
      <c r="V128" s="10">
        <f>SUM(V109:V127)</f>
        <v>213173.7411992049</v>
      </c>
      <c r="W128" s="10">
        <f>SUM(W109:W127)</f>
        <v>207717.98604285094</v>
      </c>
      <c r="X128" s="10">
        <f>SUM(X109:X127)</f>
        <v>202262.230886497</v>
      </c>
    </row>
    <row r="129" spans="1:24" ht="12.75">
      <c r="A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ht="15.75">
      <c r="A131" s="37" t="s">
        <v>90</v>
      </c>
    </row>
    <row r="132" spans="1:5" ht="12.75">
      <c r="A132" s="5"/>
      <c r="E132" s="9" t="s">
        <v>22</v>
      </c>
    </row>
    <row r="133" spans="1:24" ht="12.75">
      <c r="A133" s="5"/>
      <c r="B133" s="6"/>
      <c r="C133" s="24" t="s">
        <v>52</v>
      </c>
      <c r="E133" s="25">
        <f>E$20</f>
        <v>1994</v>
      </c>
      <c r="F133" s="25">
        <f aca="true" t="shared" si="54" ref="F133:X133">F$20</f>
        <v>1995</v>
      </c>
      <c r="G133" s="25">
        <f t="shared" si="54"/>
        <v>1996</v>
      </c>
      <c r="H133" s="25">
        <f t="shared" si="54"/>
        <v>1997</v>
      </c>
      <c r="I133" s="25">
        <f t="shared" si="54"/>
        <v>1998</v>
      </c>
      <c r="J133" s="25">
        <f t="shared" si="54"/>
        <v>1999</v>
      </c>
      <c r="K133" s="25">
        <f t="shared" si="54"/>
        <v>2000</v>
      </c>
      <c r="L133" s="25">
        <f t="shared" si="54"/>
        <v>2001</v>
      </c>
      <c r="M133" s="25">
        <f t="shared" si="54"/>
        <v>2002</v>
      </c>
      <c r="N133" s="25">
        <f t="shared" si="54"/>
        <v>2003</v>
      </c>
      <c r="O133" s="25">
        <f t="shared" si="54"/>
        <v>2004</v>
      </c>
      <c r="P133" s="25">
        <f t="shared" si="54"/>
        <v>2005</v>
      </c>
      <c r="Q133" s="25">
        <f t="shared" si="54"/>
        <v>2006</v>
      </c>
      <c r="R133" s="25">
        <f t="shared" si="54"/>
        <v>2007</v>
      </c>
      <c r="S133" s="25">
        <f t="shared" si="54"/>
        <v>2008</v>
      </c>
      <c r="T133" s="25">
        <f t="shared" si="54"/>
        <v>2009</v>
      </c>
      <c r="U133" s="25">
        <f t="shared" si="54"/>
        <v>2010</v>
      </c>
      <c r="V133" s="25">
        <f t="shared" si="54"/>
        <v>2011</v>
      </c>
      <c r="W133" s="25">
        <f t="shared" si="54"/>
        <v>2012</v>
      </c>
      <c r="X133" s="25">
        <f t="shared" si="54"/>
        <v>2013</v>
      </c>
    </row>
    <row r="134" spans="2:24" ht="12.75">
      <c r="B134" s="6"/>
      <c r="C134" s="5" t="s">
        <v>22</v>
      </c>
      <c r="E134" s="6">
        <v>0</v>
      </c>
      <c r="F134" s="10">
        <f>$B$5</f>
        <v>100000</v>
      </c>
      <c r="G134" s="10">
        <f aca="true" t="shared" si="55" ref="G134:S134">F153</f>
        <v>123494.4</v>
      </c>
      <c r="H134" s="10">
        <f t="shared" si="55"/>
        <v>136039.5321399867</v>
      </c>
      <c r="I134" s="10">
        <f t="shared" si="55"/>
        <v>161118.8401225172</v>
      </c>
      <c r="J134" s="10">
        <f t="shared" si="55"/>
        <v>184810.14057606983</v>
      </c>
      <c r="K134" s="10">
        <f t="shared" si="55"/>
        <v>204995.1033032833</v>
      </c>
      <c r="L134" s="10">
        <f t="shared" si="55"/>
        <v>196412.49847201078</v>
      </c>
      <c r="M134" s="10">
        <f t="shared" si="55"/>
        <v>185961.56011329909</v>
      </c>
      <c r="N134" s="10">
        <f t="shared" si="55"/>
        <v>163993.47986995414</v>
      </c>
      <c r="O134" s="10">
        <f t="shared" si="55"/>
        <v>190782.4762695485</v>
      </c>
      <c r="P134" s="10">
        <f t="shared" si="55"/>
        <v>203193.8143726963</v>
      </c>
      <c r="Q134" s="10">
        <f t="shared" si="55"/>
        <v>207331.1477656441</v>
      </c>
      <c r="R134" s="10">
        <f t="shared" si="55"/>
        <v>224320.02068853984</v>
      </c>
      <c r="S134" s="10">
        <f t="shared" si="55"/>
        <v>218933.4604756323</v>
      </c>
      <c r="T134" s="10">
        <f>S153</f>
        <v>213477.70531927835</v>
      </c>
      <c r="U134" s="10">
        <f>T153</f>
        <v>208021.9501629244</v>
      </c>
      <c r="V134" s="10">
        <f>U153</f>
        <v>202566.19500657043</v>
      </c>
      <c r="W134" s="10">
        <f>V153</f>
        <v>197110.43985021647</v>
      </c>
      <c r="X134" s="10">
        <f>W153</f>
        <v>191654.6846938625</v>
      </c>
    </row>
    <row r="135" spans="2:24" ht="12.75">
      <c r="B135" s="6"/>
      <c r="C135" s="5" t="s">
        <v>25</v>
      </c>
      <c r="E135" s="9"/>
      <c r="F135" s="10">
        <f>-F$17*$B$8</f>
        <v>-4000</v>
      </c>
      <c r="G135" s="10">
        <f>-G$17*$B$8</f>
        <v>-4109.115103127079</v>
      </c>
      <c r="H135" s="10">
        <f aca="true" t="shared" si="56" ref="H135:X135">-H$17*$B$8</f>
        <v>-4234.198270126413</v>
      </c>
      <c r="I135" s="10">
        <f t="shared" si="56"/>
        <v>-4300.731869594145</v>
      </c>
      <c r="J135" s="10">
        <f t="shared" si="56"/>
        <v>-4372.588157019295</v>
      </c>
      <c r="K135" s="10">
        <f t="shared" si="56"/>
        <v>-4492.348636061211</v>
      </c>
      <c r="L135" s="10">
        <f t="shared" si="56"/>
        <v>-4660.013306719894</v>
      </c>
      <c r="M135" s="10">
        <f t="shared" si="56"/>
        <v>-4713.240186294079</v>
      </c>
      <c r="N135" s="10">
        <f t="shared" si="56"/>
        <v>-4835.662009314704</v>
      </c>
      <c r="O135" s="10">
        <f t="shared" si="56"/>
        <v>-4928.8090485695275</v>
      </c>
      <c r="P135" s="10">
        <f t="shared" si="56"/>
        <v>-5075.182967398537</v>
      </c>
      <c r="Q135" s="10">
        <f t="shared" si="56"/>
        <v>-5277.445109780439</v>
      </c>
      <c r="R135" s="10">
        <f t="shared" si="56"/>
        <v>-5386.560212907519</v>
      </c>
      <c r="S135" s="10">
        <f t="shared" si="56"/>
        <v>-5455.755156353959</v>
      </c>
      <c r="T135" s="10">
        <f t="shared" si="56"/>
        <v>-5455.755156353959</v>
      </c>
      <c r="U135" s="10">
        <f t="shared" si="56"/>
        <v>-5455.755156353959</v>
      </c>
      <c r="V135" s="10">
        <f t="shared" si="56"/>
        <v>-5455.755156353959</v>
      </c>
      <c r="W135" s="10">
        <f t="shared" si="56"/>
        <v>-5455.755156353959</v>
      </c>
      <c r="X135" s="10">
        <f t="shared" si="56"/>
        <v>-5455.755156353959</v>
      </c>
    </row>
    <row r="136" spans="2:24" ht="12.75">
      <c r="B136" s="6"/>
      <c r="C136" s="5" t="s">
        <v>48</v>
      </c>
      <c r="E136" s="9"/>
      <c r="F136" s="6">
        <f>-F134*$B$7*$B$8</f>
        <v>0</v>
      </c>
      <c r="G136" s="6">
        <f>-G134*$B$7*$B$8</f>
        <v>0</v>
      </c>
      <c r="H136" s="6">
        <f aca="true" t="shared" si="57" ref="H136:M136">-H134*$B$7*$B$8</f>
        <v>0</v>
      </c>
      <c r="I136" s="6">
        <f t="shared" si="57"/>
        <v>0</v>
      </c>
      <c r="J136" s="6">
        <f t="shared" si="57"/>
        <v>0</v>
      </c>
      <c r="K136" s="6">
        <f t="shared" si="57"/>
        <v>0</v>
      </c>
      <c r="L136" s="6">
        <f t="shared" si="57"/>
        <v>0</v>
      </c>
      <c r="M136" s="6">
        <f t="shared" si="57"/>
        <v>0</v>
      </c>
      <c r="N136" s="6">
        <f aca="true" t="shared" si="58" ref="N136:S136">-N134*$B$7*$B$8</f>
        <v>0</v>
      </c>
      <c r="O136" s="6">
        <f t="shared" si="58"/>
        <v>0</v>
      </c>
      <c r="P136" s="6">
        <f t="shared" si="58"/>
        <v>0</v>
      </c>
      <c r="Q136" s="6">
        <f t="shared" si="58"/>
        <v>0</v>
      </c>
      <c r="R136" s="6">
        <f t="shared" si="58"/>
        <v>0</v>
      </c>
      <c r="S136" s="6">
        <f t="shared" si="58"/>
        <v>0</v>
      </c>
      <c r="T136" s="6">
        <f>-T134*$B$7*$B$8</f>
        <v>0</v>
      </c>
      <c r="U136" s="6">
        <f>-U134*$B$7*$B$8</f>
        <v>0</v>
      </c>
      <c r="V136" s="6">
        <f>-V134*$B$7*$B$8</f>
        <v>0</v>
      </c>
      <c r="W136" s="6">
        <f>-W134*$B$7*$B$8</f>
        <v>0</v>
      </c>
      <c r="X136" s="6">
        <f>-X134*$B$7*$B$8</f>
        <v>0</v>
      </c>
    </row>
    <row r="137" spans="2:24" ht="12.75">
      <c r="B137" s="6"/>
      <c r="C137" s="5" t="s">
        <v>49</v>
      </c>
      <c r="E137" s="9"/>
      <c r="F137" s="10">
        <f aca="true" t="shared" si="59" ref="F137:S137">SUM(F134:F136)</f>
        <v>96000</v>
      </c>
      <c r="G137" s="10">
        <f t="shared" si="59"/>
        <v>119385.28489687291</v>
      </c>
      <c r="H137" s="10">
        <f t="shared" si="59"/>
        <v>131805.33386986027</v>
      </c>
      <c r="I137" s="10">
        <f t="shared" si="59"/>
        <v>156818.10825292306</v>
      </c>
      <c r="J137" s="10">
        <f t="shared" si="59"/>
        <v>180437.55241905054</v>
      </c>
      <c r="K137" s="10">
        <f t="shared" si="59"/>
        <v>200502.7546672221</v>
      </c>
      <c r="L137" s="10">
        <f t="shared" si="59"/>
        <v>191752.48516529088</v>
      </c>
      <c r="M137" s="10">
        <f t="shared" si="59"/>
        <v>181248.319927005</v>
      </c>
      <c r="N137" s="10">
        <f t="shared" si="59"/>
        <v>159157.81786063945</v>
      </c>
      <c r="O137" s="10">
        <f t="shared" si="59"/>
        <v>185853.66722097897</v>
      </c>
      <c r="P137" s="10">
        <f t="shared" si="59"/>
        <v>198118.63140529775</v>
      </c>
      <c r="Q137" s="10">
        <f t="shared" si="59"/>
        <v>202053.70265586366</v>
      </c>
      <c r="R137" s="10">
        <f t="shared" si="59"/>
        <v>218933.4604756323</v>
      </c>
      <c r="S137" s="10">
        <f t="shared" si="59"/>
        <v>213477.70531927835</v>
      </c>
      <c r="T137" s="10">
        <f>SUM(T134:T136)</f>
        <v>208021.9501629244</v>
      </c>
      <c r="U137" s="10">
        <f>SUM(U134:U136)</f>
        <v>202566.19500657043</v>
      </c>
      <c r="V137" s="10">
        <f>SUM(V134:V136)</f>
        <v>197110.43985021647</v>
      </c>
      <c r="W137" s="10">
        <f>SUM(W134:W136)</f>
        <v>191654.6846938625</v>
      </c>
      <c r="X137" s="10">
        <f>SUM(X134:X136)</f>
        <v>186198.92953750855</v>
      </c>
    </row>
    <row r="138" spans="1:5" ht="12.75">
      <c r="A138" s="5"/>
      <c r="B138" s="6"/>
      <c r="E138" s="9"/>
    </row>
    <row r="139" ht="12.75">
      <c r="C139" s="7" t="s">
        <v>21</v>
      </c>
    </row>
    <row r="140" spans="1:24" ht="12.75">
      <c r="A140" s="2" t="s">
        <v>85</v>
      </c>
      <c r="B140" s="39" t="s">
        <v>86</v>
      </c>
      <c r="C140" s="23">
        <v>1</v>
      </c>
      <c r="E140" s="10">
        <f>$E$67*C140</f>
        <v>0</v>
      </c>
      <c r="F140" s="6">
        <f>F$137*$C140</f>
        <v>96000</v>
      </c>
      <c r="G140" s="6">
        <f aca="true" t="shared" si="60" ref="G140:X140">G$137*$C140</f>
        <v>119385.28489687291</v>
      </c>
      <c r="H140" s="6">
        <f t="shared" si="60"/>
        <v>131805.33386986027</v>
      </c>
      <c r="I140" s="6">
        <f t="shared" si="60"/>
        <v>156818.10825292306</v>
      </c>
      <c r="J140" s="6">
        <f t="shared" si="60"/>
        <v>180437.55241905054</v>
      </c>
      <c r="K140" s="6">
        <f t="shared" si="60"/>
        <v>200502.7546672221</v>
      </c>
      <c r="L140" s="6">
        <f t="shared" si="60"/>
        <v>191752.48516529088</v>
      </c>
      <c r="M140" s="6">
        <f t="shared" si="60"/>
        <v>181248.319927005</v>
      </c>
      <c r="N140" s="6">
        <f t="shared" si="60"/>
        <v>159157.81786063945</v>
      </c>
      <c r="O140" s="6">
        <f t="shared" si="60"/>
        <v>185853.66722097897</v>
      </c>
      <c r="P140" s="6">
        <f t="shared" si="60"/>
        <v>198118.63140529775</v>
      </c>
      <c r="Q140" s="6">
        <f t="shared" si="60"/>
        <v>202053.70265586366</v>
      </c>
      <c r="R140" s="6">
        <f t="shared" si="60"/>
        <v>218933.4604756323</v>
      </c>
      <c r="S140" s="6">
        <f t="shared" si="60"/>
        <v>213477.70531927835</v>
      </c>
      <c r="T140" s="6">
        <f t="shared" si="60"/>
        <v>208021.9501629244</v>
      </c>
      <c r="U140" s="6">
        <f t="shared" si="60"/>
        <v>202566.19500657043</v>
      </c>
      <c r="V140" s="6">
        <f t="shared" si="60"/>
        <v>197110.43985021647</v>
      </c>
      <c r="W140" s="6">
        <f t="shared" si="60"/>
        <v>191654.6846938625</v>
      </c>
      <c r="X140" s="6">
        <f t="shared" si="60"/>
        <v>186198.92953750855</v>
      </c>
    </row>
    <row r="142" ht="12.75">
      <c r="E142" t="s">
        <v>23</v>
      </c>
    </row>
    <row r="144" spans="1:24" ht="12.75">
      <c r="A144" s="2" t="s">
        <v>85</v>
      </c>
      <c r="B144" s="39" t="s">
        <v>86</v>
      </c>
      <c r="E144" s="6">
        <f>E102*E140</f>
        <v>0</v>
      </c>
      <c r="F144" s="6">
        <f>F36*F140</f>
        <v>27494.399999999998</v>
      </c>
      <c r="G144" s="6">
        <f aca="true" t="shared" si="61" ref="G144:O144">G36*G140</f>
        <v>16654.247243113772</v>
      </c>
      <c r="H144" s="6">
        <f t="shared" si="61"/>
        <v>29313.506252656924</v>
      </c>
      <c r="I144" s="6">
        <f t="shared" si="61"/>
        <v>27992.032323146766</v>
      </c>
      <c r="J144" s="6">
        <f t="shared" si="61"/>
        <v>24557.550884232776</v>
      </c>
      <c r="K144" s="6">
        <f t="shared" si="61"/>
        <v>-4090.256195211331</v>
      </c>
      <c r="L144" s="6">
        <f t="shared" si="61"/>
        <v>-5790.925051991785</v>
      </c>
      <c r="M144" s="6">
        <f t="shared" si="61"/>
        <v>-17254.84005705088</v>
      </c>
      <c r="N144" s="6">
        <f t="shared" si="61"/>
        <v>31624.658408909057</v>
      </c>
      <c r="O144" s="6">
        <f t="shared" si="61"/>
        <v>17340.147151717338</v>
      </c>
      <c r="P144" s="6">
        <f>P36*P140</f>
        <v>9212.516360346346</v>
      </c>
      <c r="Q144" s="6">
        <f>Q36*Q140</f>
        <v>22266.318032676176</v>
      </c>
      <c r="R144" s="6">
        <f>R36*R140</f>
        <v>0</v>
      </c>
      <c r="S144" s="6">
        <f>S36*S140</f>
        <v>0</v>
      </c>
      <c r="T144" s="6">
        <f>T36*T140</f>
        <v>0</v>
      </c>
      <c r="U144" s="6">
        <f>U36*U140</f>
        <v>0</v>
      </c>
      <c r="V144" s="6">
        <f>V36*V140</f>
        <v>0</v>
      </c>
      <c r="W144" s="6">
        <f>W36*W140</f>
        <v>0</v>
      </c>
      <c r="X144" s="6">
        <f>X36*X140</f>
        <v>0</v>
      </c>
    </row>
    <row r="146" ht="12.75">
      <c r="E146" s="9" t="s">
        <v>24</v>
      </c>
    </row>
    <row r="148" spans="1:24" ht="12.75">
      <c r="A148" s="2" t="s">
        <v>85</v>
      </c>
      <c r="B148" s="39" t="s">
        <v>86</v>
      </c>
      <c r="E148" s="10">
        <f aca="true" t="shared" si="62" ref="E148:O148">E144+E140</f>
        <v>0</v>
      </c>
      <c r="F148" s="10">
        <f t="shared" si="62"/>
        <v>123494.4</v>
      </c>
      <c r="G148" s="10">
        <f t="shared" si="62"/>
        <v>136039.5321399867</v>
      </c>
      <c r="H148" s="10">
        <f t="shared" si="62"/>
        <v>161118.8401225172</v>
      </c>
      <c r="I148" s="10">
        <f t="shared" si="62"/>
        <v>184810.14057606983</v>
      </c>
      <c r="J148" s="10">
        <f t="shared" si="62"/>
        <v>204995.1033032833</v>
      </c>
      <c r="K148" s="10">
        <f t="shared" si="62"/>
        <v>196412.49847201078</v>
      </c>
      <c r="L148" s="10">
        <f t="shared" si="62"/>
        <v>185961.56011329909</v>
      </c>
      <c r="M148" s="10">
        <f t="shared" si="62"/>
        <v>163993.47986995414</v>
      </c>
      <c r="N148" s="10">
        <f t="shared" si="62"/>
        <v>190782.4762695485</v>
      </c>
      <c r="O148" s="10">
        <f t="shared" si="62"/>
        <v>203193.8143726963</v>
      </c>
      <c r="P148" s="10">
        <f>P144+P140</f>
        <v>207331.1477656441</v>
      </c>
      <c r="Q148" s="10">
        <f>Q144+Q140</f>
        <v>224320.02068853984</v>
      </c>
      <c r="R148" s="10">
        <f>R144+R140</f>
        <v>218933.4604756323</v>
      </c>
      <c r="S148" s="10">
        <f>S144+S140</f>
        <v>213477.70531927835</v>
      </c>
      <c r="T148" s="10">
        <f>T144+T140</f>
        <v>208021.9501629244</v>
      </c>
      <c r="U148" s="10">
        <f>U144+U140</f>
        <v>202566.19500657043</v>
      </c>
      <c r="V148" s="10">
        <f>V144+V140</f>
        <v>197110.43985021647</v>
      </c>
      <c r="W148" s="10">
        <f>W144+W140</f>
        <v>191654.6846938625</v>
      </c>
      <c r="X148" s="10">
        <f>X144+X140</f>
        <v>186198.92953750855</v>
      </c>
    </row>
    <row r="150" spans="1:24" ht="12.75">
      <c r="A150" s="2" t="s">
        <v>46</v>
      </c>
      <c r="E150" s="10">
        <v>0</v>
      </c>
      <c r="F150" s="10">
        <f>-F$17*(1-$B$8)</f>
        <v>0</v>
      </c>
      <c r="G150" s="10">
        <f>-G$17*(1-$B$8)</f>
        <v>0</v>
      </c>
      <c r="H150" s="10">
        <f aca="true" t="shared" si="63" ref="H150:X150">-H$17*(1-$B$8)</f>
        <v>0</v>
      </c>
      <c r="I150" s="10">
        <f t="shared" si="63"/>
        <v>0</v>
      </c>
      <c r="J150" s="10">
        <f t="shared" si="63"/>
        <v>0</v>
      </c>
      <c r="K150" s="10">
        <f t="shared" si="63"/>
        <v>0</v>
      </c>
      <c r="L150" s="10">
        <f t="shared" si="63"/>
        <v>0</v>
      </c>
      <c r="M150" s="10">
        <f t="shared" si="63"/>
        <v>0</v>
      </c>
      <c r="N150" s="10">
        <f t="shared" si="63"/>
        <v>0</v>
      </c>
      <c r="O150" s="10">
        <f t="shared" si="63"/>
        <v>0</v>
      </c>
      <c r="P150" s="10">
        <f t="shared" si="63"/>
        <v>0</v>
      </c>
      <c r="Q150" s="10">
        <f t="shared" si="63"/>
        <v>0</v>
      </c>
      <c r="R150" s="10">
        <f t="shared" si="63"/>
        <v>0</v>
      </c>
      <c r="S150" s="10">
        <f t="shared" si="63"/>
        <v>0</v>
      </c>
      <c r="T150" s="10">
        <f t="shared" si="63"/>
        <v>0</v>
      </c>
      <c r="U150" s="10">
        <f t="shared" si="63"/>
        <v>0</v>
      </c>
      <c r="V150" s="10">
        <f t="shared" si="63"/>
        <v>0</v>
      </c>
      <c r="W150" s="10">
        <f t="shared" si="63"/>
        <v>0</v>
      </c>
      <c r="X150" s="10">
        <f t="shared" si="63"/>
        <v>0</v>
      </c>
    </row>
    <row r="151" spans="1:24" ht="12.75">
      <c r="A151" s="2" t="s">
        <v>26</v>
      </c>
      <c r="F151" s="6">
        <f>-F134*$B$7*(1-$B$8)</f>
        <v>0</v>
      </c>
      <c r="G151" s="6">
        <f>-G134*$B$7*(1-$B$8)</f>
        <v>0</v>
      </c>
      <c r="H151" s="6">
        <f aca="true" t="shared" si="64" ref="H151:M151">-H134*$B$7*(1-$B$8)</f>
        <v>0</v>
      </c>
      <c r="I151" s="6">
        <f t="shared" si="64"/>
        <v>0</v>
      </c>
      <c r="J151" s="6">
        <f t="shared" si="64"/>
        <v>0</v>
      </c>
      <c r="K151" s="6">
        <f t="shared" si="64"/>
        <v>0</v>
      </c>
      <c r="L151" s="6">
        <f t="shared" si="64"/>
        <v>0</v>
      </c>
      <c r="M151" s="6">
        <f t="shared" si="64"/>
        <v>0</v>
      </c>
      <c r="N151" s="6">
        <f aca="true" t="shared" si="65" ref="N151:S151">-N134*$B$7*(1-$B$8)</f>
        <v>0</v>
      </c>
      <c r="O151" s="6">
        <f t="shared" si="65"/>
        <v>0</v>
      </c>
      <c r="P151" s="6">
        <f t="shared" si="65"/>
        <v>0</v>
      </c>
      <c r="Q151" s="6">
        <f t="shared" si="65"/>
        <v>0</v>
      </c>
      <c r="R151" s="6">
        <f t="shared" si="65"/>
        <v>0</v>
      </c>
      <c r="S151" s="6">
        <f t="shared" si="65"/>
        <v>0</v>
      </c>
      <c r="T151" s="6">
        <f>-T134*$B$7*(1-$B$8)</f>
        <v>0</v>
      </c>
      <c r="U151" s="6">
        <f>-U134*$B$7*(1-$B$8)</f>
        <v>0</v>
      </c>
      <c r="V151" s="6">
        <f>-V134*$B$7*(1-$B$8)</f>
        <v>0</v>
      </c>
      <c r="W151" s="6">
        <f>-W134*$B$7*(1-$B$8)</f>
        <v>0</v>
      </c>
      <c r="X151" s="6">
        <f>-X134*$B$7*(1-$B$8)</f>
        <v>0</v>
      </c>
    </row>
    <row r="153" spans="1:24" ht="12.75">
      <c r="A153" s="2" t="s">
        <v>27</v>
      </c>
      <c r="E153" s="10">
        <f aca="true" t="shared" si="66" ref="E153:S153">SUM(E148:E152)</f>
        <v>0</v>
      </c>
      <c r="F153" s="10">
        <f t="shared" si="66"/>
        <v>123494.4</v>
      </c>
      <c r="G153" s="10">
        <f t="shared" si="66"/>
        <v>136039.5321399867</v>
      </c>
      <c r="H153" s="10">
        <f t="shared" si="66"/>
        <v>161118.8401225172</v>
      </c>
      <c r="I153" s="10">
        <f t="shared" si="66"/>
        <v>184810.14057606983</v>
      </c>
      <c r="J153" s="10">
        <f t="shared" si="66"/>
        <v>204995.1033032833</v>
      </c>
      <c r="K153" s="10">
        <f t="shared" si="66"/>
        <v>196412.49847201078</v>
      </c>
      <c r="L153" s="10">
        <f t="shared" si="66"/>
        <v>185961.56011329909</v>
      </c>
      <c r="M153" s="10">
        <f t="shared" si="66"/>
        <v>163993.47986995414</v>
      </c>
      <c r="N153" s="10">
        <f t="shared" si="66"/>
        <v>190782.4762695485</v>
      </c>
      <c r="O153" s="10">
        <f t="shared" si="66"/>
        <v>203193.8143726963</v>
      </c>
      <c r="P153" s="10">
        <f t="shared" si="66"/>
        <v>207331.1477656441</v>
      </c>
      <c r="Q153" s="10">
        <f t="shared" si="66"/>
        <v>224320.02068853984</v>
      </c>
      <c r="R153" s="10">
        <f t="shared" si="66"/>
        <v>218933.4604756323</v>
      </c>
      <c r="S153" s="10">
        <f t="shared" si="66"/>
        <v>213477.70531927835</v>
      </c>
      <c r="T153" s="10">
        <f>SUM(T148:T152)</f>
        <v>208021.9501629244</v>
      </c>
      <c r="U153" s="10">
        <f>SUM(U148:U152)</f>
        <v>202566.19500657043</v>
      </c>
      <c r="V153" s="10">
        <f>SUM(V148:V152)</f>
        <v>197110.43985021647</v>
      </c>
      <c r="W153" s="10">
        <f>SUM(W148:W152)</f>
        <v>191654.6846938625</v>
      </c>
      <c r="X153" s="10">
        <f>SUM(X148:X152)</f>
        <v>186198.92953750855</v>
      </c>
    </row>
    <row r="154" spans="1:15" ht="12.75">
      <c r="A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6" ht="15.75">
      <c r="A156" s="37" t="s">
        <v>76</v>
      </c>
    </row>
    <row r="157" spans="1:5" ht="12.75">
      <c r="A157" s="5"/>
      <c r="E157" s="9" t="s">
        <v>22</v>
      </c>
    </row>
    <row r="158" spans="1:24" ht="12.75">
      <c r="A158" s="5"/>
      <c r="B158" s="6"/>
      <c r="C158" s="24" t="s">
        <v>52</v>
      </c>
      <c r="E158" s="25">
        <f>E$20</f>
        <v>1994</v>
      </c>
      <c r="F158" s="25">
        <f aca="true" t="shared" si="67" ref="F158:X158">F$20</f>
        <v>1995</v>
      </c>
      <c r="G158" s="25">
        <f t="shared" si="67"/>
        <v>1996</v>
      </c>
      <c r="H158" s="25">
        <f t="shared" si="67"/>
        <v>1997</v>
      </c>
      <c r="I158" s="25">
        <f t="shared" si="67"/>
        <v>1998</v>
      </c>
      <c r="J158" s="25">
        <f t="shared" si="67"/>
        <v>1999</v>
      </c>
      <c r="K158" s="25">
        <f t="shared" si="67"/>
        <v>2000</v>
      </c>
      <c r="L158" s="25">
        <f t="shared" si="67"/>
        <v>2001</v>
      </c>
      <c r="M158" s="25">
        <f t="shared" si="67"/>
        <v>2002</v>
      </c>
      <c r="N158" s="25">
        <f t="shared" si="67"/>
        <v>2003</v>
      </c>
      <c r="O158" s="25">
        <f t="shared" si="67"/>
        <v>2004</v>
      </c>
      <c r="P158" s="25">
        <f t="shared" si="67"/>
        <v>2005</v>
      </c>
      <c r="Q158" s="25">
        <f t="shared" si="67"/>
        <v>2006</v>
      </c>
      <c r="R158" s="25">
        <f t="shared" si="67"/>
        <v>2007</v>
      </c>
      <c r="S158" s="25">
        <f t="shared" si="67"/>
        <v>2008</v>
      </c>
      <c r="T158" s="25">
        <f t="shared" si="67"/>
        <v>2009</v>
      </c>
      <c r="U158" s="25">
        <f t="shared" si="67"/>
        <v>2010</v>
      </c>
      <c r="V158" s="25">
        <f t="shared" si="67"/>
        <v>2011</v>
      </c>
      <c r="W158" s="25">
        <f t="shared" si="67"/>
        <v>2012</v>
      </c>
      <c r="X158" s="25">
        <f t="shared" si="67"/>
        <v>2013</v>
      </c>
    </row>
    <row r="159" spans="2:24" ht="12.75">
      <c r="B159" s="6"/>
      <c r="C159" s="5" t="s">
        <v>22</v>
      </c>
      <c r="E159" s="6">
        <v>0</v>
      </c>
      <c r="F159" s="10">
        <f>$B$5</f>
        <v>100000</v>
      </c>
      <c r="G159" s="10">
        <f aca="true" t="shared" si="68" ref="G159:S159">F220</f>
        <v>107964.672</v>
      </c>
      <c r="H159" s="10">
        <f t="shared" si="68"/>
        <v>108851.00918361249</v>
      </c>
      <c r="I159" s="10">
        <f t="shared" si="68"/>
        <v>111824.49071818162</v>
      </c>
      <c r="J159" s="10">
        <f t="shared" si="68"/>
        <v>114536.88849572773</v>
      </c>
      <c r="K159" s="10">
        <f t="shared" si="68"/>
        <v>113875.07463131749</v>
      </c>
      <c r="L159" s="10">
        <f t="shared" si="68"/>
        <v>118237.03889912028</v>
      </c>
      <c r="M159" s="10">
        <f t="shared" si="68"/>
        <v>122641.83515898103</v>
      </c>
      <c r="N159" s="10">
        <f t="shared" si="68"/>
        <v>123916.06559664023</v>
      </c>
      <c r="O159" s="10">
        <f t="shared" si="68"/>
        <v>123924.59440525791</v>
      </c>
      <c r="P159" s="10">
        <f t="shared" si="68"/>
        <v>121458.99811357183</v>
      </c>
      <c r="Q159" s="10">
        <f t="shared" si="68"/>
        <v>118981.96743549647</v>
      </c>
      <c r="R159" s="10">
        <f t="shared" si="68"/>
        <v>119373.37499078692</v>
      </c>
      <c r="S159" s="10">
        <f t="shared" si="68"/>
        <v>113986.81477787941</v>
      </c>
      <c r="T159" s="10">
        <f>S220</f>
        <v>108531.05962152545</v>
      </c>
      <c r="U159" s="10">
        <f>T220</f>
        <v>103075.30446517149</v>
      </c>
      <c r="V159" s="10">
        <f>U220</f>
        <v>97619.54930881753</v>
      </c>
      <c r="W159" s="10">
        <f>V220</f>
        <v>92163.79415246357</v>
      </c>
      <c r="X159" s="10">
        <f>W220</f>
        <v>86708.0389961096</v>
      </c>
    </row>
    <row r="160" spans="2:24" ht="12.75">
      <c r="B160" s="6"/>
      <c r="C160" s="5" t="s">
        <v>25</v>
      </c>
      <c r="E160" s="9"/>
      <c r="F160" s="10">
        <f>-F$17*$B$8</f>
        <v>-4000</v>
      </c>
      <c r="G160" s="10">
        <f>-G$17*$B$8</f>
        <v>-4109.115103127079</v>
      </c>
      <c r="H160" s="10">
        <f aca="true" t="shared" si="69" ref="H160:X160">-H$17*$B$8</f>
        <v>-4234.198270126413</v>
      </c>
      <c r="I160" s="10">
        <f t="shared" si="69"/>
        <v>-4300.731869594145</v>
      </c>
      <c r="J160" s="10">
        <f t="shared" si="69"/>
        <v>-4372.588157019295</v>
      </c>
      <c r="K160" s="10">
        <f t="shared" si="69"/>
        <v>-4492.348636061211</v>
      </c>
      <c r="L160" s="10">
        <f t="shared" si="69"/>
        <v>-4660.013306719894</v>
      </c>
      <c r="M160" s="10">
        <f t="shared" si="69"/>
        <v>-4713.240186294079</v>
      </c>
      <c r="N160" s="10">
        <f t="shared" si="69"/>
        <v>-4835.662009314704</v>
      </c>
      <c r="O160" s="10">
        <f t="shared" si="69"/>
        <v>-4928.8090485695275</v>
      </c>
      <c r="P160" s="10">
        <f t="shared" si="69"/>
        <v>-5075.182967398537</v>
      </c>
      <c r="Q160" s="10">
        <f t="shared" si="69"/>
        <v>-5277.445109780439</v>
      </c>
      <c r="R160" s="10">
        <f t="shared" si="69"/>
        <v>-5386.560212907519</v>
      </c>
      <c r="S160" s="10">
        <f t="shared" si="69"/>
        <v>-5455.755156353959</v>
      </c>
      <c r="T160" s="10">
        <f t="shared" si="69"/>
        <v>-5455.755156353959</v>
      </c>
      <c r="U160" s="10">
        <f t="shared" si="69"/>
        <v>-5455.755156353959</v>
      </c>
      <c r="V160" s="10">
        <f t="shared" si="69"/>
        <v>-5455.755156353959</v>
      </c>
      <c r="W160" s="10">
        <f t="shared" si="69"/>
        <v>-5455.755156353959</v>
      </c>
      <c r="X160" s="10">
        <f t="shared" si="69"/>
        <v>-5455.755156353959</v>
      </c>
    </row>
    <row r="161" spans="2:24" ht="12.75">
      <c r="B161" s="6"/>
      <c r="C161" s="5" t="s">
        <v>48</v>
      </c>
      <c r="E161" s="9"/>
      <c r="F161" s="6">
        <f>-F159*$B$7*$B$8</f>
        <v>0</v>
      </c>
      <c r="G161" s="6">
        <f>-G159*$B$7*$B$8</f>
        <v>0</v>
      </c>
      <c r="H161" s="6">
        <f aca="true" t="shared" si="70" ref="H161:M161">-H159*$B$7*$B$8</f>
        <v>0</v>
      </c>
      <c r="I161" s="6">
        <f t="shared" si="70"/>
        <v>0</v>
      </c>
      <c r="J161" s="6">
        <f t="shared" si="70"/>
        <v>0</v>
      </c>
      <c r="K161" s="6">
        <f t="shared" si="70"/>
        <v>0</v>
      </c>
      <c r="L161" s="6">
        <f t="shared" si="70"/>
        <v>0</v>
      </c>
      <c r="M161" s="6">
        <f t="shared" si="70"/>
        <v>0</v>
      </c>
      <c r="N161" s="6">
        <f aca="true" t="shared" si="71" ref="N161:S161">-N159*$B$7*$B$8</f>
        <v>0</v>
      </c>
      <c r="O161" s="6">
        <f t="shared" si="71"/>
        <v>0</v>
      </c>
      <c r="P161" s="6">
        <f t="shared" si="71"/>
        <v>0</v>
      </c>
      <c r="Q161" s="6">
        <f t="shared" si="71"/>
        <v>0</v>
      </c>
      <c r="R161" s="6">
        <f t="shared" si="71"/>
        <v>0</v>
      </c>
      <c r="S161" s="6">
        <f t="shared" si="71"/>
        <v>0</v>
      </c>
      <c r="T161" s="6">
        <f>-T159*$B$7*$B$8</f>
        <v>0</v>
      </c>
      <c r="U161" s="6">
        <f>-U159*$B$7*$B$8</f>
        <v>0</v>
      </c>
      <c r="V161" s="6">
        <f>-V159*$B$7*$B$8</f>
        <v>0</v>
      </c>
      <c r="W161" s="6">
        <f>-W159*$B$7*$B$8</f>
        <v>0</v>
      </c>
      <c r="X161" s="6">
        <f>-X159*$B$7*$B$8</f>
        <v>0</v>
      </c>
    </row>
    <row r="162" spans="2:24" ht="12.75">
      <c r="B162" s="6"/>
      <c r="C162" s="5" t="s">
        <v>49</v>
      </c>
      <c r="E162" s="9"/>
      <c r="F162" s="10">
        <f aca="true" t="shared" si="72" ref="F162:S162">SUM(F159:F161)</f>
        <v>96000</v>
      </c>
      <c r="G162" s="10">
        <f t="shared" si="72"/>
        <v>103855.55689687292</v>
      </c>
      <c r="H162" s="10">
        <f t="shared" si="72"/>
        <v>104616.81091348609</v>
      </c>
      <c r="I162" s="10">
        <f t="shared" si="72"/>
        <v>107523.75884858747</v>
      </c>
      <c r="J162" s="10">
        <f t="shared" si="72"/>
        <v>110164.30033870843</v>
      </c>
      <c r="K162" s="10">
        <f t="shared" si="72"/>
        <v>109382.72599525627</v>
      </c>
      <c r="L162" s="10">
        <f t="shared" si="72"/>
        <v>113577.02559240039</v>
      </c>
      <c r="M162" s="10">
        <f t="shared" si="72"/>
        <v>117928.59497268696</v>
      </c>
      <c r="N162" s="10">
        <f t="shared" si="72"/>
        <v>119080.40358732552</v>
      </c>
      <c r="O162" s="10">
        <f t="shared" si="72"/>
        <v>118995.78535668839</v>
      </c>
      <c r="P162" s="10">
        <f t="shared" si="72"/>
        <v>116383.81514617329</v>
      </c>
      <c r="Q162" s="10">
        <f t="shared" si="72"/>
        <v>113704.52232571603</v>
      </c>
      <c r="R162" s="10">
        <f t="shared" si="72"/>
        <v>113986.81477787941</v>
      </c>
      <c r="S162" s="10">
        <f t="shared" si="72"/>
        <v>108531.05962152545</v>
      </c>
      <c r="T162" s="10">
        <f>SUM(T159:T161)</f>
        <v>103075.30446517149</v>
      </c>
      <c r="U162" s="10">
        <f>SUM(U159:U161)</f>
        <v>97619.54930881753</v>
      </c>
      <c r="V162" s="10">
        <f>SUM(V159:V161)</f>
        <v>92163.79415246357</v>
      </c>
      <c r="W162" s="10">
        <f>SUM(W159:W161)</f>
        <v>86708.03899610961</v>
      </c>
      <c r="X162" s="10">
        <f>SUM(X159:X161)</f>
        <v>81252.28383975563</v>
      </c>
    </row>
    <row r="163" spans="1:5" ht="12.75">
      <c r="A163" s="5"/>
      <c r="B163" s="6"/>
      <c r="E163" s="9"/>
    </row>
    <row r="164" ht="12.75">
      <c r="C164" s="7" t="s">
        <v>21</v>
      </c>
    </row>
    <row r="165" spans="1:24" ht="12.75">
      <c r="A165" s="1" t="s">
        <v>30</v>
      </c>
      <c r="B165" t="s">
        <v>31</v>
      </c>
      <c r="C165" s="23">
        <v>0</v>
      </c>
      <c r="E165" s="6">
        <f>E$162*$C165</f>
        <v>0</v>
      </c>
      <c r="F165" s="6">
        <f>F$162*$C165</f>
        <v>0</v>
      </c>
      <c r="G165" s="6">
        <f>G$162*$C165</f>
        <v>0</v>
      </c>
      <c r="H165" s="6">
        <f>H$162*$C165</f>
        <v>0</v>
      </c>
      <c r="I165" s="6">
        <f>I$162*$C165</f>
        <v>0</v>
      </c>
      <c r="J165" s="6">
        <f>J$162*$C165</f>
        <v>0</v>
      </c>
      <c r="K165" s="6">
        <f>K$162*$C165</f>
        <v>0</v>
      </c>
      <c r="L165" s="6">
        <f>L$162*$C165</f>
        <v>0</v>
      </c>
      <c r="M165" s="6">
        <f>M$162*$C165</f>
        <v>0</v>
      </c>
      <c r="N165" s="6">
        <f>N$162*$C165</f>
        <v>0</v>
      </c>
      <c r="O165" s="6">
        <f>O$162*$C165</f>
        <v>0</v>
      </c>
      <c r="P165" s="6">
        <f>P$162*$C165</f>
        <v>0</v>
      </c>
      <c r="Q165" s="6">
        <f>Q$162*$C165</f>
        <v>0</v>
      </c>
      <c r="R165" s="6">
        <f>R$162*$C165</f>
        <v>0</v>
      </c>
      <c r="S165" s="6">
        <f>S$162*$C165</f>
        <v>0</v>
      </c>
      <c r="T165" s="6">
        <f>T$162*$C165</f>
        <v>0</v>
      </c>
      <c r="U165" s="6">
        <f>U$162*$C165</f>
        <v>0</v>
      </c>
      <c r="V165" s="6">
        <f>V$162*$C165</f>
        <v>0</v>
      </c>
      <c r="W165" s="6">
        <f>W$162*$C165</f>
        <v>0</v>
      </c>
      <c r="X165" s="6">
        <f>X$162*$C165</f>
        <v>0</v>
      </c>
    </row>
    <row r="166" spans="1:24" ht="12.75">
      <c r="A166" s="1" t="s">
        <v>40</v>
      </c>
      <c r="B166" t="s">
        <v>45</v>
      </c>
      <c r="C166" s="23">
        <v>0</v>
      </c>
      <c r="E166" s="6">
        <f aca="true" t="shared" si="73" ref="E166:T179">E$162*$C166</f>
        <v>0</v>
      </c>
      <c r="F166" s="6">
        <f t="shared" si="73"/>
        <v>0</v>
      </c>
      <c r="G166" s="6">
        <f t="shared" si="73"/>
        <v>0</v>
      </c>
      <c r="H166" s="6">
        <f t="shared" si="73"/>
        <v>0</v>
      </c>
      <c r="I166" s="6">
        <f t="shared" si="73"/>
        <v>0</v>
      </c>
      <c r="J166" s="6">
        <f t="shared" si="73"/>
        <v>0</v>
      </c>
      <c r="K166" s="6">
        <f t="shared" si="73"/>
        <v>0</v>
      </c>
      <c r="L166" s="6">
        <f t="shared" si="73"/>
        <v>0</v>
      </c>
      <c r="M166" s="6">
        <f t="shared" si="73"/>
        <v>0</v>
      </c>
      <c r="N166" s="6">
        <f t="shared" si="73"/>
        <v>0</v>
      </c>
      <c r="O166" s="6">
        <f t="shared" si="73"/>
        <v>0</v>
      </c>
      <c r="P166" s="6">
        <f t="shared" si="73"/>
        <v>0</v>
      </c>
      <c r="Q166" s="6">
        <f t="shared" si="73"/>
        <v>0</v>
      </c>
      <c r="R166" s="6">
        <f t="shared" si="73"/>
        <v>0</v>
      </c>
      <c r="S166" s="6">
        <f t="shared" si="73"/>
        <v>0</v>
      </c>
      <c r="T166" s="6">
        <f t="shared" si="73"/>
        <v>0</v>
      </c>
      <c r="U166" s="6">
        <f>U$162*$C166</f>
        <v>0</v>
      </c>
      <c r="V166" s="6">
        <f>V$162*$C166</f>
        <v>0</v>
      </c>
      <c r="W166" s="6">
        <f>W$162*$C166</f>
        <v>0</v>
      </c>
      <c r="X166" s="6">
        <f>X$162*$C166</f>
        <v>0</v>
      </c>
    </row>
    <row r="167" spans="1:24" ht="12.75">
      <c r="A167" s="1" t="s">
        <v>41</v>
      </c>
      <c r="B167" t="s">
        <v>44</v>
      </c>
      <c r="C167" s="23">
        <v>0</v>
      </c>
      <c r="E167" s="6">
        <f t="shared" si="73"/>
        <v>0</v>
      </c>
      <c r="F167" s="6">
        <f t="shared" si="73"/>
        <v>0</v>
      </c>
      <c r="G167" s="6">
        <f t="shared" si="73"/>
        <v>0</v>
      </c>
      <c r="H167" s="6">
        <f t="shared" si="73"/>
        <v>0</v>
      </c>
      <c r="I167" s="6">
        <f t="shared" si="73"/>
        <v>0</v>
      </c>
      <c r="J167" s="6">
        <f t="shared" si="73"/>
        <v>0</v>
      </c>
      <c r="K167" s="6">
        <f t="shared" si="73"/>
        <v>0</v>
      </c>
      <c r="L167" s="6">
        <f t="shared" si="73"/>
        <v>0</v>
      </c>
      <c r="M167" s="6">
        <f t="shared" si="73"/>
        <v>0</v>
      </c>
      <c r="N167" s="6">
        <f t="shared" si="73"/>
        <v>0</v>
      </c>
      <c r="O167" s="6">
        <f t="shared" si="73"/>
        <v>0</v>
      </c>
      <c r="P167" s="6">
        <f t="shared" si="73"/>
        <v>0</v>
      </c>
      <c r="Q167" s="6">
        <f t="shared" si="73"/>
        <v>0</v>
      </c>
      <c r="R167" s="6">
        <f t="shared" si="73"/>
        <v>0</v>
      </c>
      <c r="S167" s="6">
        <f t="shared" si="73"/>
        <v>0</v>
      </c>
      <c r="T167" s="6">
        <f>T$162*$C167</f>
        <v>0</v>
      </c>
      <c r="U167" s="6">
        <f>U$162*$C167</f>
        <v>0</v>
      </c>
      <c r="V167" s="6">
        <f>V$162*$C167</f>
        <v>0</v>
      </c>
      <c r="W167" s="6">
        <f>W$162*$C167</f>
        <v>0</v>
      </c>
      <c r="X167" s="6">
        <f>X$162*$C167</f>
        <v>0</v>
      </c>
    </row>
    <row r="168" spans="1:24" ht="12.75">
      <c r="A168" s="1" t="s">
        <v>42</v>
      </c>
      <c r="B168" t="s">
        <v>43</v>
      </c>
      <c r="C168" s="23">
        <v>0</v>
      </c>
      <c r="E168" s="6">
        <f t="shared" si="73"/>
        <v>0</v>
      </c>
      <c r="F168" s="6">
        <f t="shared" si="73"/>
        <v>0</v>
      </c>
      <c r="G168" s="6">
        <f t="shared" si="73"/>
        <v>0</v>
      </c>
      <c r="H168" s="6">
        <f t="shared" si="73"/>
        <v>0</v>
      </c>
      <c r="I168" s="6">
        <f t="shared" si="73"/>
        <v>0</v>
      </c>
      <c r="J168" s="6">
        <f t="shared" si="73"/>
        <v>0</v>
      </c>
      <c r="K168" s="6">
        <f t="shared" si="73"/>
        <v>0</v>
      </c>
      <c r="L168" s="6">
        <f t="shared" si="73"/>
        <v>0</v>
      </c>
      <c r="M168" s="6">
        <f t="shared" si="73"/>
        <v>0</v>
      </c>
      <c r="N168" s="6">
        <f t="shared" si="73"/>
        <v>0</v>
      </c>
      <c r="O168" s="6">
        <f t="shared" si="73"/>
        <v>0</v>
      </c>
      <c r="P168" s="6">
        <f t="shared" si="73"/>
        <v>0</v>
      </c>
      <c r="Q168" s="6">
        <f t="shared" si="73"/>
        <v>0</v>
      </c>
      <c r="R168" s="6">
        <f t="shared" si="73"/>
        <v>0</v>
      </c>
      <c r="S168" s="6">
        <f t="shared" si="73"/>
        <v>0</v>
      </c>
      <c r="T168" s="6">
        <f>T$162*$C168</f>
        <v>0</v>
      </c>
      <c r="U168" s="6">
        <f>U$162*$C168</f>
        <v>0</v>
      </c>
      <c r="V168" s="6">
        <f>V$162*$C168</f>
        <v>0</v>
      </c>
      <c r="W168" s="6">
        <f>W$162*$C168</f>
        <v>0</v>
      </c>
      <c r="X168" s="6">
        <f>X$162*$C168</f>
        <v>0</v>
      </c>
    </row>
    <row r="169" spans="1:24" ht="12.75">
      <c r="A169" s="1" t="s">
        <v>0</v>
      </c>
      <c r="B169" t="s">
        <v>9</v>
      </c>
      <c r="C169" s="23">
        <v>0.96</v>
      </c>
      <c r="E169" s="6">
        <f t="shared" si="73"/>
        <v>0</v>
      </c>
      <c r="F169" s="6">
        <f t="shared" si="73"/>
        <v>92160</v>
      </c>
      <c r="G169" s="6">
        <f t="shared" si="73"/>
        <v>99701.334620998</v>
      </c>
      <c r="H169" s="6">
        <f t="shared" si="73"/>
        <v>100432.13847694664</v>
      </c>
      <c r="I169" s="6">
        <f t="shared" si="73"/>
        <v>103222.80849464396</v>
      </c>
      <c r="J169" s="6">
        <f t="shared" si="73"/>
        <v>105757.72832516009</v>
      </c>
      <c r="K169" s="6">
        <f t="shared" si="73"/>
        <v>105007.41695544602</v>
      </c>
      <c r="L169" s="6">
        <f t="shared" si="73"/>
        <v>109033.94456870436</v>
      </c>
      <c r="M169" s="6">
        <f t="shared" si="73"/>
        <v>113211.45117377948</v>
      </c>
      <c r="N169" s="6">
        <f t="shared" si="73"/>
        <v>114317.18744383249</v>
      </c>
      <c r="O169" s="6">
        <f t="shared" si="73"/>
        <v>114235.95394242085</v>
      </c>
      <c r="P169" s="6">
        <f t="shared" si="73"/>
        <v>111728.46254032636</v>
      </c>
      <c r="Q169" s="6">
        <f t="shared" si="73"/>
        <v>109156.34143268738</v>
      </c>
      <c r="R169" s="6">
        <f t="shared" si="73"/>
        <v>109427.34218676423</v>
      </c>
      <c r="S169" s="6">
        <f t="shared" si="73"/>
        <v>104189.81723666443</v>
      </c>
      <c r="T169" s="6">
        <f>T$162*$C169</f>
        <v>98952.29228656463</v>
      </c>
      <c r="U169" s="6">
        <f>U$162*$C169</f>
        <v>93714.76733646482</v>
      </c>
      <c r="V169" s="6">
        <f>V$162*$C169</f>
        <v>88477.24238636502</v>
      </c>
      <c r="W169" s="6">
        <f>W$162*$C169</f>
        <v>83239.71743626521</v>
      </c>
      <c r="X169" s="6">
        <f>X$162*$C169</f>
        <v>78002.19248616541</v>
      </c>
    </row>
    <row r="170" spans="1:24" ht="12.75">
      <c r="A170" s="2" t="s">
        <v>1</v>
      </c>
      <c r="B170" t="s">
        <v>10</v>
      </c>
      <c r="C170" s="23">
        <v>0</v>
      </c>
      <c r="E170" s="6">
        <f t="shared" si="73"/>
        <v>0</v>
      </c>
      <c r="F170" s="6">
        <f t="shared" si="73"/>
        <v>0</v>
      </c>
      <c r="G170" s="6">
        <f t="shared" si="73"/>
        <v>0</v>
      </c>
      <c r="H170" s="6">
        <f t="shared" si="73"/>
        <v>0</v>
      </c>
      <c r="I170" s="6">
        <f t="shared" si="73"/>
        <v>0</v>
      </c>
      <c r="J170" s="6">
        <f t="shared" si="73"/>
        <v>0</v>
      </c>
      <c r="K170" s="6">
        <f t="shared" si="73"/>
        <v>0</v>
      </c>
      <c r="L170" s="6">
        <f t="shared" si="73"/>
        <v>0</v>
      </c>
      <c r="M170" s="6">
        <f t="shared" si="73"/>
        <v>0</v>
      </c>
      <c r="N170" s="6">
        <f t="shared" si="73"/>
        <v>0</v>
      </c>
      <c r="O170" s="6">
        <f t="shared" si="73"/>
        <v>0</v>
      </c>
      <c r="P170" s="6">
        <f t="shared" si="73"/>
        <v>0</v>
      </c>
      <c r="Q170" s="6">
        <f t="shared" si="73"/>
        <v>0</v>
      </c>
      <c r="R170" s="6">
        <f t="shared" si="73"/>
        <v>0</v>
      </c>
      <c r="S170" s="6">
        <f t="shared" si="73"/>
        <v>0</v>
      </c>
      <c r="T170" s="6">
        <f>T$162*$C170</f>
        <v>0</v>
      </c>
      <c r="U170" s="6">
        <f>U$162*$C170</f>
        <v>0</v>
      </c>
      <c r="V170" s="6">
        <f>V$162*$C170</f>
        <v>0</v>
      </c>
      <c r="W170" s="6">
        <f>W$162*$C170</f>
        <v>0</v>
      </c>
      <c r="X170" s="6">
        <f>X$162*$C170</f>
        <v>0</v>
      </c>
    </row>
    <row r="171" spans="1:24" ht="12.75">
      <c r="A171" s="2" t="s">
        <v>2</v>
      </c>
      <c r="B171" t="s">
        <v>11</v>
      </c>
      <c r="C171" s="23">
        <v>0</v>
      </c>
      <c r="E171" s="6">
        <f t="shared" si="73"/>
        <v>0</v>
      </c>
      <c r="F171" s="6">
        <f t="shared" si="73"/>
        <v>0</v>
      </c>
      <c r="G171" s="6">
        <f t="shared" si="73"/>
        <v>0</v>
      </c>
      <c r="H171" s="6">
        <f t="shared" si="73"/>
        <v>0</v>
      </c>
      <c r="I171" s="6">
        <f t="shared" si="73"/>
        <v>0</v>
      </c>
      <c r="J171" s="6">
        <f t="shared" si="73"/>
        <v>0</v>
      </c>
      <c r="K171" s="6">
        <f t="shared" si="73"/>
        <v>0</v>
      </c>
      <c r="L171" s="6">
        <f t="shared" si="73"/>
        <v>0</v>
      </c>
      <c r="M171" s="6">
        <f t="shared" si="73"/>
        <v>0</v>
      </c>
      <c r="N171" s="6">
        <f t="shared" si="73"/>
        <v>0</v>
      </c>
      <c r="O171" s="6">
        <f t="shared" si="73"/>
        <v>0</v>
      </c>
      <c r="P171" s="6">
        <f t="shared" si="73"/>
        <v>0</v>
      </c>
      <c r="Q171" s="6">
        <f t="shared" si="73"/>
        <v>0</v>
      </c>
      <c r="R171" s="6">
        <f t="shared" si="73"/>
        <v>0</v>
      </c>
      <c r="S171" s="6">
        <f t="shared" si="73"/>
        <v>0</v>
      </c>
      <c r="T171" s="6">
        <f>T$162*$C171</f>
        <v>0</v>
      </c>
      <c r="U171" s="6">
        <f>U$162*$C171</f>
        <v>0</v>
      </c>
      <c r="V171" s="6">
        <f>V$162*$C171</f>
        <v>0</v>
      </c>
      <c r="W171" s="6">
        <f>W$162*$C171</f>
        <v>0</v>
      </c>
      <c r="X171" s="6">
        <f>X$162*$C171</f>
        <v>0</v>
      </c>
    </row>
    <row r="172" spans="1:24" ht="12.75">
      <c r="A172" s="2" t="s">
        <v>3</v>
      </c>
      <c r="B172" t="s">
        <v>12</v>
      </c>
      <c r="C172" s="23">
        <v>0</v>
      </c>
      <c r="E172" s="6">
        <f t="shared" si="73"/>
        <v>0</v>
      </c>
      <c r="F172" s="6">
        <f t="shared" si="73"/>
        <v>0</v>
      </c>
      <c r="G172" s="6">
        <f t="shared" si="73"/>
        <v>0</v>
      </c>
      <c r="H172" s="6">
        <f t="shared" si="73"/>
        <v>0</v>
      </c>
      <c r="I172" s="6">
        <f t="shared" si="73"/>
        <v>0</v>
      </c>
      <c r="J172" s="6">
        <f t="shared" si="73"/>
        <v>0</v>
      </c>
      <c r="K172" s="6">
        <f t="shared" si="73"/>
        <v>0</v>
      </c>
      <c r="L172" s="6">
        <f t="shared" si="73"/>
        <v>0</v>
      </c>
      <c r="M172" s="6">
        <f t="shared" si="73"/>
        <v>0</v>
      </c>
      <c r="N172" s="6">
        <f t="shared" si="73"/>
        <v>0</v>
      </c>
      <c r="O172" s="6">
        <f t="shared" si="73"/>
        <v>0</v>
      </c>
      <c r="P172" s="6">
        <f t="shared" si="73"/>
        <v>0</v>
      </c>
      <c r="Q172" s="6">
        <f t="shared" si="73"/>
        <v>0</v>
      </c>
      <c r="R172" s="6">
        <f t="shared" si="73"/>
        <v>0</v>
      </c>
      <c r="S172" s="6">
        <f t="shared" si="73"/>
        <v>0</v>
      </c>
      <c r="T172" s="6">
        <f>T$162*$C172</f>
        <v>0</v>
      </c>
      <c r="U172" s="6">
        <f>U$162*$C172</f>
        <v>0</v>
      </c>
      <c r="V172" s="6">
        <f>V$162*$C172</f>
        <v>0</v>
      </c>
      <c r="W172" s="6">
        <f>W$162*$C172</f>
        <v>0</v>
      </c>
      <c r="X172" s="6">
        <f>X$162*$C172</f>
        <v>0</v>
      </c>
    </row>
    <row r="173" spans="1:24" ht="12.75">
      <c r="A173" s="2" t="s">
        <v>4</v>
      </c>
      <c r="B173" t="s">
        <v>13</v>
      </c>
      <c r="C173" s="23">
        <v>0</v>
      </c>
      <c r="E173" s="6">
        <f t="shared" si="73"/>
        <v>0</v>
      </c>
      <c r="F173" s="6">
        <f t="shared" si="73"/>
        <v>0</v>
      </c>
      <c r="G173" s="6">
        <f t="shared" si="73"/>
        <v>0</v>
      </c>
      <c r="H173" s="6">
        <f t="shared" si="73"/>
        <v>0</v>
      </c>
      <c r="I173" s="6">
        <f t="shared" si="73"/>
        <v>0</v>
      </c>
      <c r="J173" s="6">
        <f t="shared" si="73"/>
        <v>0</v>
      </c>
      <c r="K173" s="6">
        <f t="shared" si="73"/>
        <v>0</v>
      </c>
      <c r="L173" s="6">
        <f t="shared" si="73"/>
        <v>0</v>
      </c>
      <c r="M173" s="6">
        <f t="shared" si="73"/>
        <v>0</v>
      </c>
      <c r="N173" s="6">
        <f t="shared" si="73"/>
        <v>0</v>
      </c>
      <c r="O173" s="6">
        <f t="shared" si="73"/>
        <v>0</v>
      </c>
      <c r="P173" s="6">
        <f t="shared" si="73"/>
        <v>0</v>
      </c>
      <c r="Q173" s="6">
        <f t="shared" si="73"/>
        <v>0</v>
      </c>
      <c r="R173" s="6">
        <f t="shared" si="73"/>
        <v>0</v>
      </c>
      <c r="S173" s="6">
        <f t="shared" si="73"/>
        <v>0</v>
      </c>
      <c r="T173" s="6">
        <f>T$162*$C173</f>
        <v>0</v>
      </c>
      <c r="U173" s="6">
        <f>U$162*$C173</f>
        <v>0</v>
      </c>
      <c r="V173" s="6">
        <f>V$162*$C173</f>
        <v>0</v>
      </c>
      <c r="W173" s="6">
        <f>W$162*$C173</f>
        <v>0</v>
      </c>
      <c r="X173" s="6">
        <f>X$162*$C173</f>
        <v>0</v>
      </c>
    </row>
    <row r="174" spans="1:24" ht="12.75">
      <c r="A174" s="2" t="s">
        <v>5</v>
      </c>
      <c r="B174" t="s">
        <v>14</v>
      </c>
      <c r="C174" s="23">
        <v>0</v>
      </c>
      <c r="E174" s="6">
        <f t="shared" si="73"/>
        <v>0</v>
      </c>
      <c r="F174" s="6">
        <f t="shared" si="73"/>
        <v>0</v>
      </c>
      <c r="G174" s="6">
        <f t="shared" si="73"/>
        <v>0</v>
      </c>
      <c r="H174" s="6">
        <f t="shared" si="73"/>
        <v>0</v>
      </c>
      <c r="I174" s="6">
        <f t="shared" si="73"/>
        <v>0</v>
      </c>
      <c r="J174" s="6">
        <f t="shared" si="73"/>
        <v>0</v>
      </c>
      <c r="K174" s="6">
        <f t="shared" si="73"/>
        <v>0</v>
      </c>
      <c r="L174" s="6">
        <f t="shared" si="73"/>
        <v>0</v>
      </c>
      <c r="M174" s="6">
        <f t="shared" si="73"/>
        <v>0</v>
      </c>
      <c r="N174" s="6">
        <f t="shared" si="73"/>
        <v>0</v>
      </c>
      <c r="O174" s="6">
        <f t="shared" si="73"/>
        <v>0</v>
      </c>
      <c r="P174" s="6">
        <f t="shared" si="73"/>
        <v>0</v>
      </c>
      <c r="Q174" s="6">
        <f t="shared" si="73"/>
        <v>0</v>
      </c>
      <c r="R174" s="6">
        <f t="shared" si="73"/>
        <v>0</v>
      </c>
      <c r="S174" s="6">
        <f t="shared" si="73"/>
        <v>0</v>
      </c>
      <c r="T174" s="6">
        <f>T$162*$C174</f>
        <v>0</v>
      </c>
      <c r="U174" s="6">
        <f>U$162*$C174</f>
        <v>0</v>
      </c>
      <c r="V174" s="6">
        <f>V$162*$C174</f>
        <v>0</v>
      </c>
      <c r="W174" s="6">
        <f>W$162*$C174</f>
        <v>0</v>
      </c>
      <c r="X174" s="6">
        <f>X$162*$C174</f>
        <v>0</v>
      </c>
    </row>
    <row r="175" spans="1:24" ht="12.75">
      <c r="A175" s="2" t="s">
        <v>6</v>
      </c>
      <c r="B175" t="s">
        <v>15</v>
      </c>
      <c r="C175" s="23">
        <v>0</v>
      </c>
      <c r="E175" s="6">
        <f t="shared" si="73"/>
        <v>0</v>
      </c>
      <c r="F175" s="6">
        <f t="shared" si="73"/>
        <v>0</v>
      </c>
      <c r="G175" s="6">
        <f t="shared" si="73"/>
        <v>0</v>
      </c>
      <c r="H175" s="6">
        <f t="shared" si="73"/>
        <v>0</v>
      </c>
      <c r="I175" s="6">
        <f t="shared" si="73"/>
        <v>0</v>
      </c>
      <c r="J175" s="6">
        <f t="shared" si="73"/>
        <v>0</v>
      </c>
      <c r="K175" s="6">
        <f t="shared" si="73"/>
        <v>0</v>
      </c>
      <c r="L175" s="6">
        <f t="shared" si="73"/>
        <v>0</v>
      </c>
      <c r="M175" s="6">
        <f t="shared" si="73"/>
        <v>0</v>
      </c>
      <c r="N175" s="6">
        <f t="shared" si="73"/>
        <v>0</v>
      </c>
      <c r="O175" s="6">
        <f t="shared" si="73"/>
        <v>0</v>
      </c>
      <c r="P175" s="6">
        <f t="shared" si="73"/>
        <v>0</v>
      </c>
      <c r="Q175" s="6">
        <f t="shared" si="73"/>
        <v>0</v>
      </c>
      <c r="R175" s="6">
        <f t="shared" si="73"/>
        <v>0</v>
      </c>
      <c r="S175" s="6">
        <f t="shared" si="73"/>
        <v>0</v>
      </c>
      <c r="T175" s="6">
        <f>T$162*$C175</f>
        <v>0</v>
      </c>
      <c r="U175" s="6">
        <f>U$162*$C175</f>
        <v>0</v>
      </c>
      <c r="V175" s="6">
        <f>V$162*$C175</f>
        <v>0</v>
      </c>
      <c r="W175" s="6">
        <f>W$162*$C175</f>
        <v>0</v>
      </c>
      <c r="X175" s="6">
        <f>X$162*$C175</f>
        <v>0</v>
      </c>
    </row>
    <row r="176" spans="1:24" ht="12.75">
      <c r="A176" s="2" t="s">
        <v>7</v>
      </c>
      <c r="B176" t="s">
        <v>16</v>
      </c>
      <c r="C176" s="23">
        <v>0</v>
      </c>
      <c r="E176" s="6">
        <f t="shared" si="73"/>
        <v>0</v>
      </c>
      <c r="F176" s="6">
        <f t="shared" si="73"/>
        <v>0</v>
      </c>
      <c r="G176" s="6">
        <f t="shared" si="73"/>
        <v>0</v>
      </c>
      <c r="H176" s="6">
        <f t="shared" si="73"/>
        <v>0</v>
      </c>
      <c r="I176" s="6">
        <f t="shared" si="73"/>
        <v>0</v>
      </c>
      <c r="J176" s="6">
        <f t="shared" si="73"/>
        <v>0</v>
      </c>
      <c r="K176" s="6">
        <f t="shared" si="73"/>
        <v>0</v>
      </c>
      <c r="L176" s="6">
        <f t="shared" si="73"/>
        <v>0</v>
      </c>
      <c r="M176" s="6">
        <f t="shared" si="73"/>
        <v>0</v>
      </c>
      <c r="N176" s="6">
        <f t="shared" si="73"/>
        <v>0</v>
      </c>
      <c r="O176" s="6">
        <f t="shared" si="73"/>
        <v>0</v>
      </c>
      <c r="P176" s="6">
        <f t="shared" si="73"/>
        <v>0</v>
      </c>
      <c r="Q176" s="6">
        <f t="shared" si="73"/>
        <v>0</v>
      </c>
      <c r="R176" s="6">
        <f t="shared" si="73"/>
        <v>0</v>
      </c>
      <c r="S176" s="6">
        <f t="shared" si="73"/>
        <v>0</v>
      </c>
      <c r="T176" s="6">
        <f>T$162*$C176</f>
        <v>0</v>
      </c>
      <c r="U176" s="6">
        <f>U$162*$C176</f>
        <v>0</v>
      </c>
      <c r="V176" s="6">
        <f>V$162*$C176</f>
        <v>0</v>
      </c>
      <c r="W176" s="6">
        <f>W$162*$C176</f>
        <v>0</v>
      </c>
      <c r="X176" s="6">
        <f>X$162*$C176</f>
        <v>0</v>
      </c>
    </row>
    <row r="177" spans="1:24" ht="12.75">
      <c r="A177" s="2" t="s">
        <v>8</v>
      </c>
      <c r="B177" t="s">
        <v>17</v>
      </c>
      <c r="C177" s="23">
        <v>0</v>
      </c>
      <c r="E177" s="6">
        <f t="shared" si="73"/>
        <v>0</v>
      </c>
      <c r="F177" s="6">
        <f t="shared" si="73"/>
        <v>0</v>
      </c>
      <c r="G177" s="6">
        <f t="shared" si="73"/>
        <v>0</v>
      </c>
      <c r="H177" s="6">
        <f t="shared" si="73"/>
        <v>0</v>
      </c>
      <c r="I177" s="6">
        <f t="shared" si="73"/>
        <v>0</v>
      </c>
      <c r="J177" s="6">
        <f t="shared" si="73"/>
        <v>0</v>
      </c>
      <c r="K177" s="6">
        <f t="shared" si="73"/>
        <v>0</v>
      </c>
      <c r="L177" s="6">
        <f t="shared" si="73"/>
        <v>0</v>
      </c>
      <c r="M177" s="6">
        <f t="shared" si="73"/>
        <v>0</v>
      </c>
      <c r="N177" s="6">
        <f t="shared" si="73"/>
        <v>0</v>
      </c>
      <c r="O177" s="6">
        <f t="shared" si="73"/>
        <v>0</v>
      </c>
      <c r="P177" s="6">
        <f t="shared" si="73"/>
        <v>0</v>
      </c>
      <c r="Q177" s="6">
        <f t="shared" si="73"/>
        <v>0</v>
      </c>
      <c r="R177" s="6">
        <f t="shared" si="73"/>
        <v>0</v>
      </c>
      <c r="S177" s="6">
        <f t="shared" si="73"/>
        <v>0</v>
      </c>
      <c r="T177" s="6">
        <f>T$162*$C177</f>
        <v>0</v>
      </c>
      <c r="U177" s="6">
        <f>U$162*$C177</f>
        <v>0</v>
      </c>
      <c r="V177" s="6">
        <f>V$162*$C177</f>
        <v>0</v>
      </c>
      <c r="W177" s="6">
        <f>W$162*$C177</f>
        <v>0</v>
      </c>
      <c r="X177" s="6">
        <f>X$162*$C177</f>
        <v>0</v>
      </c>
    </row>
    <row r="178" spans="1:24" ht="12.75">
      <c r="A178" s="2" t="s">
        <v>28</v>
      </c>
      <c r="B178" t="s">
        <v>18</v>
      </c>
      <c r="C178" s="23">
        <v>0</v>
      </c>
      <c r="E178" s="6">
        <f t="shared" si="73"/>
        <v>0</v>
      </c>
      <c r="F178" s="6">
        <f t="shared" si="73"/>
        <v>0</v>
      </c>
      <c r="G178" s="6">
        <f t="shared" si="73"/>
        <v>0</v>
      </c>
      <c r="H178" s="6">
        <f t="shared" si="73"/>
        <v>0</v>
      </c>
      <c r="I178" s="6">
        <f t="shared" si="73"/>
        <v>0</v>
      </c>
      <c r="J178" s="6">
        <f t="shared" si="73"/>
        <v>0</v>
      </c>
      <c r="K178" s="6">
        <f t="shared" si="73"/>
        <v>0</v>
      </c>
      <c r="L178" s="6">
        <f t="shared" si="73"/>
        <v>0</v>
      </c>
      <c r="M178" s="6">
        <f t="shared" si="73"/>
        <v>0</v>
      </c>
      <c r="N178" s="6">
        <f t="shared" si="73"/>
        <v>0</v>
      </c>
      <c r="O178" s="6">
        <f t="shared" si="73"/>
        <v>0</v>
      </c>
      <c r="P178" s="6">
        <f t="shared" si="73"/>
        <v>0</v>
      </c>
      <c r="Q178" s="6">
        <f t="shared" si="73"/>
        <v>0</v>
      </c>
      <c r="R178" s="6">
        <f t="shared" si="73"/>
        <v>0</v>
      </c>
      <c r="S178" s="6">
        <f t="shared" si="73"/>
        <v>0</v>
      </c>
      <c r="T178" s="6">
        <f>T$162*$C178</f>
        <v>0</v>
      </c>
      <c r="U178" s="6">
        <f>U$162*$C178</f>
        <v>0</v>
      </c>
      <c r="V178" s="6">
        <f>V$162*$C178</f>
        <v>0</v>
      </c>
      <c r="W178" s="6">
        <f>W$162*$C178</f>
        <v>0</v>
      </c>
      <c r="X178" s="6">
        <f>X$162*$C178</f>
        <v>0</v>
      </c>
    </row>
    <row r="179" spans="1:24" ht="12.75">
      <c r="A179" s="2" t="s">
        <v>29</v>
      </c>
      <c r="C179" s="23">
        <v>0.04</v>
      </c>
      <c r="E179" s="6">
        <f t="shared" si="73"/>
        <v>0</v>
      </c>
      <c r="F179" s="6">
        <f t="shared" si="73"/>
        <v>3840</v>
      </c>
      <c r="G179" s="6">
        <f t="shared" si="73"/>
        <v>4154.222275874917</v>
      </c>
      <c r="H179" s="6">
        <f t="shared" si="73"/>
        <v>4184.672436539444</v>
      </c>
      <c r="I179" s="6">
        <f t="shared" si="73"/>
        <v>4300.950353943499</v>
      </c>
      <c r="J179" s="6">
        <f t="shared" si="73"/>
        <v>4406.572013548337</v>
      </c>
      <c r="K179" s="6">
        <f t="shared" si="73"/>
        <v>4375.309039810251</v>
      </c>
      <c r="L179" s="6">
        <f t="shared" si="73"/>
        <v>4543.081023696016</v>
      </c>
      <c r="M179" s="6">
        <f t="shared" si="73"/>
        <v>4717.143798907478</v>
      </c>
      <c r="N179" s="6">
        <f t="shared" si="73"/>
        <v>4763.216143493021</v>
      </c>
      <c r="O179" s="6">
        <f t="shared" si="73"/>
        <v>4759.831414267535</v>
      </c>
      <c r="P179" s="6">
        <f t="shared" si="73"/>
        <v>4655.3526058469315</v>
      </c>
      <c r="Q179" s="6">
        <f t="shared" si="73"/>
        <v>4548.180893028642</v>
      </c>
      <c r="R179" s="6">
        <f t="shared" si="73"/>
        <v>4559.472591115176</v>
      </c>
      <c r="S179" s="6">
        <f t="shared" si="73"/>
        <v>4341.242384861018</v>
      </c>
      <c r="T179" s="6">
        <f>T$162*$C179</f>
        <v>4123.012178606859</v>
      </c>
      <c r="U179" s="6">
        <f>U$162*$C179</f>
        <v>3904.7819723527014</v>
      </c>
      <c r="V179" s="6">
        <f>V$162*$C179</f>
        <v>3686.551766098543</v>
      </c>
      <c r="W179" s="6">
        <f>W$162*$C179</f>
        <v>3468.3215598443844</v>
      </c>
      <c r="X179" s="6">
        <f>X$162*$C179</f>
        <v>3250.0913535902255</v>
      </c>
    </row>
    <row r="181" ht="12.75">
      <c r="E181" t="s">
        <v>23</v>
      </c>
    </row>
    <row r="183" spans="1:24" ht="12.75">
      <c r="A183" s="1" t="s">
        <v>30</v>
      </c>
      <c r="B183" t="s">
        <v>31</v>
      </c>
      <c r="E183" s="6">
        <f aca="true" t="shared" si="74" ref="E183:O183">E21*E165</f>
        <v>0</v>
      </c>
      <c r="F183" s="6">
        <f t="shared" si="74"/>
        <v>0</v>
      </c>
      <c r="G183" s="6">
        <f t="shared" si="74"/>
        <v>0</v>
      </c>
      <c r="H183" s="6">
        <f t="shared" si="74"/>
        <v>0</v>
      </c>
      <c r="I183" s="6">
        <f t="shared" si="74"/>
        <v>0</v>
      </c>
      <c r="J183" s="6">
        <f t="shared" si="74"/>
        <v>0</v>
      </c>
      <c r="K183" s="6">
        <f t="shared" si="74"/>
        <v>0</v>
      </c>
      <c r="L183" s="6">
        <f t="shared" si="74"/>
        <v>0</v>
      </c>
      <c r="M183" s="6">
        <f t="shared" si="74"/>
        <v>0</v>
      </c>
      <c r="N183" s="6">
        <f t="shared" si="74"/>
        <v>0</v>
      </c>
      <c r="O183" s="6">
        <f t="shared" si="74"/>
        <v>0</v>
      </c>
      <c r="P183" s="6">
        <f aca="true" t="shared" si="75" ref="P183:Q197">P21*P165</f>
        <v>0</v>
      </c>
      <c r="Q183" s="6">
        <f t="shared" si="75"/>
        <v>0</v>
      </c>
      <c r="R183" s="6">
        <f aca="true" t="shared" si="76" ref="R183:S197">R21*R165</f>
        <v>0</v>
      </c>
      <c r="S183" s="6">
        <f t="shared" si="76"/>
        <v>0</v>
      </c>
      <c r="T183" s="6">
        <f>T21*T165</f>
        <v>0</v>
      </c>
      <c r="U183" s="6">
        <f>U21*U165</f>
        <v>0</v>
      </c>
      <c r="V183" s="6">
        <f>V21*V165</f>
        <v>0</v>
      </c>
      <c r="W183" s="6">
        <f>W21*W165</f>
        <v>0</v>
      </c>
      <c r="X183" s="6">
        <f>X21*X165</f>
        <v>0</v>
      </c>
    </row>
    <row r="184" spans="1:24" ht="12.75">
      <c r="A184" s="1" t="s">
        <v>40</v>
      </c>
      <c r="B184" t="s">
        <v>45</v>
      </c>
      <c r="E184" s="6">
        <f aca="true" t="shared" si="77" ref="E184:O184">E22*E166</f>
        <v>0</v>
      </c>
      <c r="F184" s="6">
        <f t="shared" si="77"/>
        <v>0</v>
      </c>
      <c r="G184" s="6">
        <f t="shared" si="77"/>
        <v>0</v>
      </c>
      <c r="H184" s="6">
        <f t="shared" si="77"/>
        <v>0</v>
      </c>
      <c r="I184" s="6">
        <f t="shared" si="77"/>
        <v>0</v>
      </c>
      <c r="J184" s="6">
        <f t="shared" si="77"/>
        <v>0</v>
      </c>
      <c r="K184" s="6">
        <f t="shared" si="77"/>
        <v>0</v>
      </c>
      <c r="L184" s="6">
        <f t="shared" si="77"/>
        <v>0</v>
      </c>
      <c r="M184" s="6">
        <f t="shared" si="77"/>
        <v>0</v>
      </c>
      <c r="N184" s="6">
        <f t="shared" si="77"/>
        <v>0</v>
      </c>
      <c r="O184" s="6">
        <f t="shared" si="77"/>
        <v>0</v>
      </c>
      <c r="P184" s="6">
        <f t="shared" si="75"/>
        <v>0</v>
      </c>
      <c r="Q184" s="6">
        <f t="shared" si="75"/>
        <v>0</v>
      </c>
      <c r="R184" s="6">
        <f t="shared" si="76"/>
        <v>0</v>
      </c>
      <c r="S184" s="6">
        <f t="shared" si="76"/>
        <v>0</v>
      </c>
      <c r="T184" s="6">
        <f>T22*T166</f>
        <v>0</v>
      </c>
      <c r="U184" s="6">
        <f>U22*U166</f>
        <v>0</v>
      </c>
      <c r="V184" s="6">
        <f>V22*V166</f>
        <v>0</v>
      </c>
      <c r="W184" s="6">
        <f>W22*W166</f>
        <v>0</v>
      </c>
      <c r="X184" s="6">
        <f>X22*X166</f>
        <v>0</v>
      </c>
    </row>
    <row r="185" spans="1:24" ht="12.75">
      <c r="A185" s="1" t="s">
        <v>41</v>
      </c>
      <c r="B185" t="s">
        <v>44</v>
      </c>
      <c r="E185" s="6">
        <f aca="true" t="shared" si="78" ref="E185:O185">E23*E167</f>
        <v>0</v>
      </c>
      <c r="F185" s="6">
        <f t="shared" si="78"/>
        <v>0</v>
      </c>
      <c r="G185" s="6">
        <f t="shared" si="78"/>
        <v>0</v>
      </c>
      <c r="H185" s="6">
        <f t="shared" si="78"/>
        <v>0</v>
      </c>
      <c r="I185" s="6">
        <f t="shared" si="78"/>
        <v>0</v>
      </c>
      <c r="J185" s="6">
        <f t="shared" si="78"/>
        <v>0</v>
      </c>
      <c r="K185" s="6">
        <f t="shared" si="78"/>
        <v>0</v>
      </c>
      <c r="L185" s="6">
        <f t="shared" si="78"/>
        <v>0</v>
      </c>
      <c r="M185" s="6">
        <f t="shared" si="78"/>
        <v>0</v>
      </c>
      <c r="N185" s="6">
        <f t="shared" si="78"/>
        <v>0</v>
      </c>
      <c r="O185" s="6">
        <f t="shared" si="78"/>
        <v>0</v>
      </c>
      <c r="P185" s="6">
        <f t="shared" si="75"/>
        <v>0</v>
      </c>
      <c r="Q185" s="6">
        <f t="shared" si="75"/>
        <v>0</v>
      </c>
      <c r="R185" s="6">
        <f t="shared" si="76"/>
        <v>0</v>
      </c>
      <c r="S185" s="6">
        <f t="shared" si="76"/>
        <v>0</v>
      </c>
      <c r="T185" s="6">
        <f>T23*T167</f>
        <v>0</v>
      </c>
      <c r="U185" s="6">
        <f>U23*U167</f>
        <v>0</v>
      </c>
      <c r="V185" s="6">
        <f>V23*V167</f>
        <v>0</v>
      </c>
      <c r="W185" s="6">
        <f>W23*W167</f>
        <v>0</v>
      </c>
      <c r="X185" s="6">
        <f>X23*X167</f>
        <v>0</v>
      </c>
    </row>
    <row r="186" spans="1:24" ht="12.75">
      <c r="A186" s="1" t="s">
        <v>42</v>
      </c>
      <c r="B186" t="s">
        <v>43</v>
      </c>
      <c r="E186" s="6">
        <f aca="true" t="shared" si="79" ref="E186:O186">E24*E168</f>
        <v>0</v>
      </c>
      <c r="F186" s="6">
        <f t="shared" si="79"/>
        <v>0</v>
      </c>
      <c r="G186" s="6">
        <f t="shared" si="79"/>
        <v>0</v>
      </c>
      <c r="H186" s="6">
        <f t="shared" si="79"/>
        <v>0</v>
      </c>
      <c r="I186" s="6">
        <f t="shared" si="79"/>
        <v>0</v>
      </c>
      <c r="J186" s="6">
        <f t="shared" si="79"/>
        <v>0</v>
      </c>
      <c r="K186" s="6">
        <f t="shared" si="79"/>
        <v>0</v>
      </c>
      <c r="L186" s="6">
        <f t="shared" si="79"/>
        <v>0</v>
      </c>
      <c r="M186" s="6">
        <f t="shared" si="79"/>
        <v>0</v>
      </c>
      <c r="N186" s="6">
        <f t="shared" si="79"/>
        <v>0</v>
      </c>
      <c r="O186" s="6">
        <f t="shared" si="79"/>
        <v>0</v>
      </c>
      <c r="P186" s="6">
        <f t="shared" si="75"/>
        <v>0</v>
      </c>
      <c r="Q186" s="6">
        <f t="shared" si="75"/>
        <v>0</v>
      </c>
      <c r="R186" s="6">
        <f t="shared" si="76"/>
        <v>0</v>
      </c>
      <c r="S186" s="6">
        <f t="shared" si="76"/>
        <v>0</v>
      </c>
      <c r="T186" s="6">
        <f>T24*T168</f>
        <v>0</v>
      </c>
      <c r="U186" s="6">
        <f>U24*U168</f>
        <v>0</v>
      </c>
      <c r="V186" s="6">
        <f>V24*V168</f>
        <v>0</v>
      </c>
      <c r="W186" s="6">
        <f>W24*W168</f>
        <v>0</v>
      </c>
      <c r="X186" s="6">
        <f>X24*X168</f>
        <v>0</v>
      </c>
    </row>
    <row r="187" spans="1:24" ht="12.75">
      <c r="A187" s="1" t="s">
        <v>0</v>
      </c>
      <c r="B187" t="s">
        <v>9</v>
      </c>
      <c r="E187" s="6">
        <f aca="true" t="shared" si="80" ref="E187:O187">E25*E169</f>
        <v>0</v>
      </c>
      <c r="F187" s="6">
        <f t="shared" si="80"/>
        <v>11741.184000000001</v>
      </c>
      <c r="G187" s="6">
        <f t="shared" si="80"/>
        <v>4775.693928345804</v>
      </c>
      <c r="H187" s="6">
        <f t="shared" si="80"/>
        <v>6980.033624147792</v>
      </c>
      <c r="I187" s="6">
        <f t="shared" si="80"/>
        <v>6781.738518098109</v>
      </c>
      <c r="J187" s="6">
        <f t="shared" si="80"/>
        <v>3490.005034730283</v>
      </c>
      <c r="K187" s="6">
        <f t="shared" si="80"/>
        <v>8579.10596525994</v>
      </c>
      <c r="L187" s="6">
        <f t="shared" si="80"/>
        <v>8875.363087892536</v>
      </c>
      <c r="M187" s="6">
        <f t="shared" si="80"/>
        <v>5909.63775127129</v>
      </c>
      <c r="N187" s="6">
        <f t="shared" si="80"/>
        <v>4801.321872640965</v>
      </c>
      <c r="O187" s="6">
        <f t="shared" si="80"/>
        <v>2410.37862818508</v>
      </c>
      <c r="P187" s="6">
        <f t="shared" si="75"/>
        <v>2458.0261758871798</v>
      </c>
      <c r="Q187" s="6">
        <f t="shared" si="75"/>
        <v>5446.9014374911</v>
      </c>
      <c r="R187" s="6">
        <f t="shared" si="76"/>
        <v>0</v>
      </c>
      <c r="S187" s="6">
        <f t="shared" si="76"/>
        <v>0</v>
      </c>
      <c r="T187" s="6">
        <f>T25*T169</f>
        <v>0</v>
      </c>
      <c r="U187" s="6">
        <f>U25*U169</f>
        <v>0</v>
      </c>
      <c r="V187" s="6">
        <f>V25*V169</f>
        <v>0</v>
      </c>
      <c r="W187" s="6">
        <f>W25*W169</f>
        <v>0</v>
      </c>
      <c r="X187" s="6">
        <f>X25*X169</f>
        <v>0</v>
      </c>
    </row>
    <row r="188" spans="1:24" ht="12.75">
      <c r="A188" s="2" t="s">
        <v>1</v>
      </c>
      <c r="B188" t="s">
        <v>10</v>
      </c>
      <c r="E188" s="6">
        <f aca="true" t="shared" si="81" ref="E188:O188">E26*E170</f>
        <v>0</v>
      </c>
      <c r="F188" s="6">
        <f t="shared" si="81"/>
        <v>0</v>
      </c>
      <c r="G188" s="6">
        <f t="shared" si="81"/>
        <v>0</v>
      </c>
      <c r="H188" s="6">
        <f t="shared" si="81"/>
        <v>0</v>
      </c>
      <c r="I188" s="6">
        <f t="shared" si="81"/>
        <v>0</v>
      </c>
      <c r="J188" s="6">
        <f t="shared" si="81"/>
        <v>0</v>
      </c>
      <c r="K188" s="6">
        <f t="shared" si="81"/>
        <v>0</v>
      </c>
      <c r="L188" s="6">
        <f t="shared" si="81"/>
        <v>0</v>
      </c>
      <c r="M188" s="6">
        <f t="shared" si="81"/>
        <v>0</v>
      </c>
      <c r="N188" s="6">
        <f t="shared" si="81"/>
        <v>0</v>
      </c>
      <c r="O188" s="6">
        <f t="shared" si="81"/>
        <v>0</v>
      </c>
      <c r="P188" s="6">
        <f t="shared" si="75"/>
        <v>0</v>
      </c>
      <c r="Q188" s="6">
        <f t="shared" si="75"/>
        <v>0</v>
      </c>
      <c r="R188" s="6">
        <f t="shared" si="76"/>
        <v>0</v>
      </c>
      <c r="S188" s="6">
        <f t="shared" si="76"/>
        <v>0</v>
      </c>
      <c r="T188" s="6">
        <f>T26*T170</f>
        <v>0</v>
      </c>
      <c r="U188" s="6">
        <f>U26*U170</f>
        <v>0</v>
      </c>
      <c r="V188" s="6">
        <f>V26*V170</f>
        <v>0</v>
      </c>
      <c r="W188" s="6">
        <f>W26*W170</f>
        <v>0</v>
      </c>
      <c r="X188" s="6">
        <f>X26*X170</f>
        <v>0</v>
      </c>
    </row>
    <row r="189" spans="1:24" ht="12.75">
      <c r="A189" s="2" t="s">
        <v>2</v>
      </c>
      <c r="B189" t="s">
        <v>11</v>
      </c>
      <c r="E189" s="6">
        <f aca="true" t="shared" si="82" ref="E189:O189">E27*E171</f>
        <v>0</v>
      </c>
      <c r="F189" s="6">
        <f t="shared" si="82"/>
        <v>0</v>
      </c>
      <c r="G189" s="6">
        <f t="shared" si="82"/>
        <v>0</v>
      </c>
      <c r="H189" s="6">
        <f t="shared" si="82"/>
        <v>0</v>
      </c>
      <c r="I189" s="6">
        <f t="shared" si="82"/>
        <v>0</v>
      </c>
      <c r="J189" s="6">
        <f t="shared" si="82"/>
        <v>0</v>
      </c>
      <c r="K189" s="6">
        <f t="shared" si="82"/>
        <v>0</v>
      </c>
      <c r="L189" s="6">
        <f t="shared" si="82"/>
        <v>0</v>
      </c>
      <c r="M189" s="6">
        <f t="shared" si="82"/>
        <v>0</v>
      </c>
      <c r="N189" s="6">
        <f t="shared" si="82"/>
        <v>0</v>
      </c>
      <c r="O189" s="6">
        <f t="shared" si="82"/>
        <v>0</v>
      </c>
      <c r="P189" s="6">
        <f t="shared" si="75"/>
        <v>0</v>
      </c>
      <c r="Q189" s="6">
        <f t="shared" si="75"/>
        <v>0</v>
      </c>
      <c r="R189" s="6">
        <f t="shared" si="76"/>
        <v>0</v>
      </c>
      <c r="S189" s="6">
        <f t="shared" si="76"/>
        <v>0</v>
      </c>
      <c r="T189" s="6">
        <f>T27*T171</f>
        <v>0</v>
      </c>
      <c r="U189" s="6">
        <f>U27*U171</f>
        <v>0</v>
      </c>
      <c r="V189" s="6">
        <f>V27*V171</f>
        <v>0</v>
      </c>
      <c r="W189" s="6">
        <f>W27*W171</f>
        <v>0</v>
      </c>
      <c r="X189" s="6">
        <f>X27*X171</f>
        <v>0</v>
      </c>
    </row>
    <row r="190" spans="1:24" ht="12.75">
      <c r="A190" s="2" t="s">
        <v>3</v>
      </c>
      <c r="B190" t="s">
        <v>12</v>
      </c>
      <c r="E190" s="6">
        <f aca="true" t="shared" si="83" ref="E190:O190">E28*E172</f>
        <v>0</v>
      </c>
      <c r="F190" s="6">
        <f t="shared" si="83"/>
        <v>0</v>
      </c>
      <c r="G190" s="6">
        <f t="shared" si="83"/>
        <v>0</v>
      </c>
      <c r="H190" s="6">
        <f t="shared" si="83"/>
        <v>0</v>
      </c>
      <c r="I190" s="6">
        <f t="shared" si="83"/>
        <v>0</v>
      </c>
      <c r="J190" s="6">
        <f t="shared" si="83"/>
        <v>0</v>
      </c>
      <c r="K190" s="6">
        <f t="shared" si="83"/>
        <v>0</v>
      </c>
      <c r="L190" s="6">
        <f t="shared" si="83"/>
        <v>0</v>
      </c>
      <c r="M190" s="6">
        <f t="shared" si="83"/>
        <v>0</v>
      </c>
      <c r="N190" s="6">
        <f t="shared" si="83"/>
        <v>0</v>
      </c>
      <c r="O190" s="6">
        <f t="shared" si="83"/>
        <v>0</v>
      </c>
      <c r="P190" s="6">
        <f t="shared" si="75"/>
        <v>0</v>
      </c>
      <c r="Q190" s="6">
        <f t="shared" si="75"/>
        <v>0</v>
      </c>
      <c r="R190" s="6">
        <f t="shared" si="76"/>
        <v>0</v>
      </c>
      <c r="S190" s="6">
        <f t="shared" si="76"/>
        <v>0</v>
      </c>
      <c r="T190" s="6">
        <f>T28*T172</f>
        <v>0</v>
      </c>
      <c r="U190" s="6">
        <f>U28*U172</f>
        <v>0</v>
      </c>
      <c r="V190" s="6">
        <f>V28*V172</f>
        <v>0</v>
      </c>
      <c r="W190" s="6">
        <f>W28*W172</f>
        <v>0</v>
      </c>
      <c r="X190" s="6">
        <f>X28*X172</f>
        <v>0</v>
      </c>
    </row>
    <row r="191" spans="1:24" ht="12.75">
      <c r="A191" s="2" t="s">
        <v>4</v>
      </c>
      <c r="B191" t="s">
        <v>13</v>
      </c>
      <c r="E191" s="6">
        <f aca="true" t="shared" si="84" ref="E191:O191">E29*E173</f>
        <v>0</v>
      </c>
      <c r="F191" s="6">
        <f t="shared" si="84"/>
        <v>0</v>
      </c>
      <c r="G191" s="6">
        <f t="shared" si="84"/>
        <v>0</v>
      </c>
      <c r="H191" s="6">
        <f t="shared" si="84"/>
        <v>0</v>
      </c>
      <c r="I191" s="6">
        <f t="shared" si="84"/>
        <v>0</v>
      </c>
      <c r="J191" s="6">
        <f t="shared" si="84"/>
        <v>0</v>
      </c>
      <c r="K191" s="6">
        <f t="shared" si="84"/>
        <v>0</v>
      </c>
      <c r="L191" s="6">
        <f t="shared" si="84"/>
        <v>0</v>
      </c>
      <c r="M191" s="6">
        <f t="shared" si="84"/>
        <v>0</v>
      </c>
      <c r="N191" s="6">
        <f t="shared" si="84"/>
        <v>0</v>
      </c>
      <c r="O191" s="6">
        <f t="shared" si="84"/>
        <v>0</v>
      </c>
      <c r="P191" s="6">
        <f t="shared" si="75"/>
        <v>0</v>
      </c>
      <c r="Q191" s="6">
        <f t="shared" si="75"/>
        <v>0</v>
      </c>
      <c r="R191" s="6">
        <f t="shared" si="76"/>
        <v>0</v>
      </c>
      <c r="S191" s="6">
        <f t="shared" si="76"/>
        <v>0</v>
      </c>
      <c r="T191" s="6">
        <f>T29*T173</f>
        <v>0</v>
      </c>
      <c r="U191" s="6">
        <f>U29*U173</f>
        <v>0</v>
      </c>
      <c r="V191" s="6">
        <f>V29*V173</f>
        <v>0</v>
      </c>
      <c r="W191" s="6">
        <f>W29*W173</f>
        <v>0</v>
      </c>
      <c r="X191" s="6">
        <f>X29*X173</f>
        <v>0</v>
      </c>
    </row>
    <row r="192" spans="1:24" ht="12.75">
      <c r="A192" s="2" t="s">
        <v>5</v>
      </c>
      <c r="B192" t="s">
        <v>14</v>
      </c>
      <c r="E192" s="6">
        <f aca="true" t="shared" si="85" ref="E192:O192">E30*E174</f>
        <v>0</v>
      </c>
      <c r="F192" s="6">
        <f t="shared" si="85"/>
        <v>0</v>
      </c>
      <c r="G192" s="6">
        <f t="shared" si="85"/>
        <v>0</v>
      </c>
      <c r="H192" s="6">
        <f t="shared" si="85"/>
        <v>0</v>
      </c>
      <c r="I192" s="6">
        <f t="shared" si="85"/>
        <v>0</v>
      </c>
      <c r="J192" s="6">
        <f t="shared" si="85"/>
        <v>0</v>
      </c>
      <c r="K192" s="6">
        <f t="shared" si="85"/>
        <v>0</v>
      </c>
      <c r="L192" s="6">
        <f t="shared" si="85"/>
        <v>0</v>
      </c>
      <c r="M192" s="6">
        <f t="shared" si="85"/>
        <v>0</v>
      </c>
      <c r="N192" s="6">
        <f t="shared" si="85"/>
        <v>0</v>
      </c>
      <c r="O192" s="6">
        <f t="shared" si="85"/>
        <v>0</v>
      </c>
      <c r="P192" s="6">
        <f t="shared" si="75"/>
        <v>0</v>
      </c>
      <c r="Q192" s="6">
        <f t="shared" si="75"/>
        <v>0</v>
      </c>
      <c r="R192" s="6">
        <f t="shared" si="76"/>
        <v>0</v>
      </c>
      <c r="S192" s="6">
        <f t="shared" si="76"/>
        <v>0</v>
      </c>
      <c r="T192" s="6">
        <f>T30*T174</f>
        <v>0</v>
      </c>
      <c r="U192" s="6">
        <f>U30*U174</f>
        <v>0</v>
      </c>
      <c r="V192" s="6">
        <f>V30*V174</f>
        <v>0</v>
      </c>
      <c r="W192" s="6">
        <f>W30*W174</f>
        <v>0</v>
      </c>
      <c r="X192" s="6">
        <f>X30*X174</f>
        <v>0</v>
      </c>
    </row>
    <row r="193" spans="1:24" ht="12.75">
      <c r="A193" s="2" t="s">
        <v>6</v>
      </c>
      <c r="B193" t="s">
        <v>15</v>
      </c>
      <c r="E193" s="6">
        <f aca="true" t="shared" si="86" ref="E193:O193">E31*E175</f>
        <v>0</v>
      </c>
      <c r="F193" s="6">
        <f t="shared" si="86"/>
        <v>0</v>
      </c>
      <c r="G193" s="6">
        <f t="shared" si="86"/>
        <v>0</v>
      </c>
      <c r="H193" s="6">
        <f t="shared" si="86"/>
        <v>0</v>
      </c>
      <c r="I193" s="6">
        <f t="shared" si="86"/>
        <v>0</v>
      </c>
      <c r="J193" s="6">
        <f t="shared" si="86"/>
        <v>0</v>
      </c>
      <c r="K193" s="6">
        <f t="shared" si="86"/>
        <v>0</v>
      </c>
      <c r="L193" s="6">
        <f t="shared" si="86"/>
        <v>0</v>
      </c>
      <c r="M193" s="6">
        <f t="shared" si="86"/>
        <v>0</v>
      </c>
      <c r="N193" s="6">
        <f t="shared" si="86"/>
        <v>0</v>
      </c>
      <c r="O193" s="6">
        <f t="shared" si="86"/>
        <v>0</v>
      </c>
      <c r="P193" s="6">
        <f t="shared" si="75"/>
        <v>0</v>
      </c>
      <c r="Q193" s="6">
        <f t="shared" si="75"/>
        <v>0</v>
      </c>
      <c r="R193" s="6">
        <f t="shared" si="76"/>
        <v>0</v>
      </c>
      <c r="S193" s="6">
        <f t="shared" si="76"/>
        <v>0</v>
      </c>
      <c r="T193" s="6">
        <f>T31*T175</f>
        <v>0</v>
      </c>
      <c r="U193" s="6">
        <f>U31*U175</f>
        <v>0</v>
      </c>
      <c r="V193" s="6">
        <f>V31*V175</f>
        <v>0</v>
      </c>
      <c r="W193" s="6">
        <f>W31*W175</f>
        <v>0</v>
      </c>
      <c r="X193" s="6">
        <f>X31*X175</f>
        <v>0</v>
      </c>
    </row>
    <row r="194" spans="1:24" ht="12.75">
      <c r="A194" s="2" t="s">
        <v>7</v>
      </c>
      <c r="B194" t="s">
        <v>16</v>
      </c>
      <c r="E194" s="6">
        <f aca="true" t="shared" si="87" ref="E194:O194">E32*E176</f>
        <v>0</v>
      </c>
      <c r="F194" s="6">
        <f t="shared" si="87"/>
        <v>0</v>
      </c>
      <c r="G194" s="6">
        <f t="shared" si="87"/>
        <v>0</v>
      </c>
      <c r="H194" s="6">
        <f t="shared" si="87"/>
        <v>0</v>
      </c>
      <c r="I194" s="6">
        <f t="shared" si="87"/>
        <v>0</v>
      </c>
      <c r="J194" s="6">
        <f t="shared" si="87"/>
        <v>0</v>
      </c>
      <c r="K194" s="6">
        <f t="shared" si="87"/>
        <v>0</v>
      </c>
      <c r="L194" s="6">
        <f t="shared" si="87"/>
        <v>0</v>
      </c>
      <c r="M194" s="6">
        <f t="shared" si="87"/>
        <v>0</v>
      </c>
      <c r="N194" s="6">
        <f t="shared" si="87"/>
        <v>0</v>
      </c>
      <c r="O194" s="6">
        <f t="shared" si="87"/>
        <v>0</v>
      </c>
      <c r="P194" s="6">
        <f t="shared" si="75"/>
        <v>0</v>
      </c>
      <c r="Q194" s="6">
        <f t="shared" si="75"/>
        <v>0</v>
      </c>
      <c r="R194" s="6">
        <f t="shared" si="76"/>
        <v>0</v>
      </c>
      <c r="S194" s="6">
        <f t="shared" si="76"/>
        <v>0</v>
      </c>
      <c r="T194" s="6">
        <f>T32*T176</f>
        <v>0</v>
      </c>
      <c r="U194" s="6">
        <f>U32*U176</f>
        <v>0</v>
      </c>
      <c r="V194" s="6">
        <f>V32*V176</f>
        <v>0</v>
      </c>
      <c r="W194" s="6">
        <f>W32*W176</f>
        <v>0</v>
      </c>
      <c r="X194" s="6">
        <f>X32*X176</f>
        <v>0</v>
      </c>
    </row>
    <row r="195" spans="1:24" ht="12.75">
      <c r="A195" s="2" t="s">
        <v>8</v>
      </c>
      <c r="B195" t="s">
        <v>17</v>
      </c>
      <c r="E195" s="6">
        <f aca="true" t="shared" si="88" ref="E195:O195">E33*E177</f>
        <v>0</v>
      </c>
      <c r="F195" s="6">
        <f t="shared" si="88"/>
        <v>0</v>
      </c>
      <c r="G195" s="6">
        <f t="shared" si="88"/>
        <v>0</v>
      </c>
      <c r="H195" s="6">
        <f t="shared" si="88"/>
        <v>0</v>
      </c>
      <c r="I195" s="6">
        <f t="shared" si="88"/>
        <v>0</v>
      </c>
      <c r="J195" s="6">
        <f t="shared" si="88"/>
        <v>0</v>
      </c>
      <c r="K195" s="6">
        <f t="shared" si="88"/>
        <v>0</v>
      </c>
      <c r="L195" s="6">
        <f t="shared" si="88"/>
        <v>0</v>
      </c>
      <c r="M195" s="6">
        <f t="shared" si="88"/>
        <v>0</v>
      </c>
      <c r="N195" s="6">
        <f t="shared" si="88"/>
        <v>0</v>
      </c>
      <c r="O195" s="6">
        <f t="shared" si="88"/>
        <v>0</v>
      </c>
      <c r="P195" s="6">
        <f t="shared" si="75"/>
        <v>0</v>
      </c>
      <c r="Q195" s="6">
        <f t="shared" si="75"/>
        <v>0</v>
      </c>
      <c r="R195" s="6">
        <f t="shared" si="76"/>
        <v>0</v>
      </c>
      <c r="S195" s="6">
        <f t="shared" si="76"/>
        <v>0</v>
      </c>
      <c r="T195" s="6">
        <f>T33*T177</f>
        <v>0</v>
      </c>
      <c r="U195" s="6">
        <f>U33*U177</f>
        <v>0</v>
      </c>
      <c r="V195" s="6">
        <f>V33*V177</f>
        <v>0</v>
      </c>
      <c r="W195" s="6">
        <f>W33*W177</f>
        <v>0</v>
      </c>
      <c r="X195" s="6">
        <f>X33*X177</f>
        <v>0</v>
      </c>
    </row>
    <row r="196" spans="1:24" ht="12.75">
      <c r="A196" s="2" t="s">
        <v>28</v>
      </c>
      <c r="B196" t="s">
        <v>18</v>
      </c>
      <c r="E196" s="6">
        <f aca="true" t="shared" si="89" ref="E196:O196">E34*E178</f>
        <v>0</v>
      </c>
      <c r="F196" s="6">
        <f t="shared" si="89"/>
        <v>0</v>
      </c>
      <c r="G196" s="6">
        <f t="shared" si="89"/>
        <v>0</v>
      </c>
      <c r="H196" s="6">
        <f t="shared" si="89"/>
        <v>0</v>
      </c>
      <c r="I196" s="6">
        <f t="shared" si="89"/>
        <v>0</v>
      </c>
      <c r="J196" s="6">
        <f t="shared" si="89"/>
        <v>0</v>
      </c>
      <c r="K196" s="6">
        <f t="shared" si="89"/>
        <v>0</v>
      </c>
      <c r="L196" s="6">
        <f t="shared" si="89"/>
        <v>0</v>
      </c>
      <c r="M196" s="6">
        <f t="shared" si="89"/>
        <v>0</v>
      </c>
      <c r="N196" s="6">
        <f t="shared" si="89"/>
        <v>0</v>
      </c>
      <c r="O196" s="6">
        <f t="shared" si="89"/>
        <v>0</v>
      </c>
      <c r="P196" s="6">
        <f t="shared" si="75"/>
        <v>0</v>
      </c>
      <c r="Q196" s="6">
        <f t="shared" si="75"/>
        <v>0</v>
      </c>
      <c r="R196" s="6">
        <f t="shared" si="76"/>
        <v>0</v>
      </c>
      <c r="S196" s="6">
        <f t="shared" si="76"/>
        <v>0</v>
      </c>
      <c r="T196" s="6">
        <f>T34*T178</f>
        <v>0</v>
      </c>
      <c r="U196" s="6">
        <f>U34*U178</f>
        <v>0</v>
      </c>
      <c r="V196" s="6">
        <f>V34*V178</f>
        <v>0</v>
      </c>
      <c r="W196" s="6">
        <f>W34*W178</f>
        <v>0</v>
      </c>
      <c r="X196" s="6">
        <f>X34*X178</f>
        <v>0</v>
      </c>
    </row>
    <row r="197" spans="1:24" ht="12.75">
      <c r="A197" s="2" t="s">
        <v>29</v>
      </c>
      <c r="E197" s="6">
        <f aca="true" t="shared" si="90" ref="E197:O197">E35*E179</f>
        <v>0</v>
      </c>
      <c r="F197" s="6">
        <f t="shared" si="90"/>
        <v>223.488</v>
      </c>
      <c r="G197" s="6">
        <f t="shared" si="90"/>
        <v>219.7583583937831</v>
      </c>
      <c r="H197" s="6">
        <f t="shared" si="90"/>
        <v>227.64618054774573</v>
      </c>
      <c r="I197" s="6">
        <f t="shared" si="90"/>
        <v>231.39112904216026</v>
      </c>
      <c r="J197" s="6">
        <f t="shared" si="90"/>
        <v>220.76925787877167</v>
      </c>
      <c r="K197" s="6">
        <f t="shared" si="90"/>
        <v>275.2069386040648</v>
      </c>
      <c r="L197" s="6">
        <f t="shared" si="90"/>
        <v>189.44647868812388</v>
      </c>
      <c r="M197" s="6">
        <f t="shared" si="90"/>
        <v>77.8328726819734</v>
      </c>
      <c r="N197" s="6">
        <f t="shared" si="90"/>
        <v>42.868945291437186</v>
      </c>
      <c r="O197" s="6">
        <f t="shared" si="90"/>
        <v>52.834128698369646</v>
      </c>
      <c r="P197" s="6">
        <f t="shared" si="75"/>
        <v>140.12611343599264</v>
      </c>
      <c r="Q197" s="6">
        <f t="shared" si="75"/>
        <v>221.95122757979772</v>
      </c>
      <c r="R197" s="6">
        <f t="shared" si="76"/>
        <v>0</v>
      </c>
      <c r="S197" s="6">
        <f t="shared" si="76"/>
        <v>0</v>
      </c>
      <c r="T197" s="6">
        <f>T35*T179</f>
        <v>0</v>
      </c>
      <c r="U197" s="6">
        <f>U35*U179</f>
        <v>0</v>
      </c>
      <c r="V197" s="6">
        <f>V35*V179</f>
        <v>0</v>
      </c>
      <c r="W197" s="6">
        <f>W35*W179</f>
        <v>0</v>
      </c>
      <c r="X197" s="6">
        <f>X35*X179</f>
        <v>0</v>
      </c>
    </row>
    <row r="199" ht="12.75">
      <c r="E199" s="9" t="s">
        <v>24</v>
      </c>
    </row>
    <row r="201" spans="1:24" ht="12.75">
      <c r="A201" s="1" t="s">
        <v>30</v>
      </c>
      <c r="B201" t="s">
        <v>31</v>
      </c>
      <c r="E201" s="10">
        <f aca="true" t="shared" si="91" ref="E201:M201">E183+E165</f>
        <v>0</v>
      </c>
      <c r="F201" s="10">
        <f t="shared" si="91"/>
        <v>0</v>
      </c>
      <c r="G201" s="10">
        <f t="shared" si="91"/>
        <v>0</v>
      </c>
      <c r="H201" s="10">
        <f t="shared" si="91"/>
        <v>0</v>
      </c>
      <c r="I201" s="10">
        <f t="shared" si="91"/>
        <v>0</v>
      </c>
      <c r="J201" s="10">
        <f t="shared" si="91"/>
        <v>0</v>
      </c>
      <c r="K201" s="10">
        <f t="shared" si="91"/>
        <v>0</v>
      </c>
      <c r="L201" s="10">
        <f t="shared" si="91"/>
        <v>0</v>
      </c>
      <c r="M201" s="10">
        <f t="shared" si="91"/>
        <v>0</v>
      </c>
      <c r="N201" s="10">
        <f aca="true" t="shared" si="92" ref="N201:O215">N183+N165</f>
        <v>0</v>
      </c>
      <c r="O201" s="10">
        <f t="shared" si="92"/>
        <v>0</v>
      </c>
      <c r="P201" s="10">
        <f aca="true" t="shared" si="93" ref="P201:Q215">P183+P165</f>
        <v>0</v>
      </c>
      <c r="Q201" s="10">
        <f t="shared" si="93"/>
        <v>0</v>
      </c>
      <c r="R201" s="10">
        <f aca="true" t="shared" si="94" ref="R201:S215">R183+R165</f>
        <v>0</v>
      </c>
      <c r="S201" s="10">
        <f t="shared" si="94"/>
        <v>0</v>
      </c>
      <c r="T201" s="10">
        <f>T183+T165</f>
        <v>0</v>
      </c>
      <c r="U201" s="10">
        <f>U183+U165</f>
        <v>0</v>
      </c>
      <c r="V201" s="10">
        <f>V183+V165</f>
        <v>0</v>
      </c>
      <c r="W201" s="10">
        <f>W183+W165</f>
        <v>0</v>
      </c>
      <c r="X201" s="10">
        <f>X183+X165</f>
        <v>0</v>
      </c>
    </row>
    <row r="202" spans="1:24" ht="12.75">
      <c r="A202" s="1" t="s">
        <v>40</v>
      </c>
      <c r="B202" t="s">
        <v>45</v>
      </c>
      <c r="E202" s="10">
        <f aca="true" t="shared" si="95" ref="E202:M202">E184+E166</f>
        <v>0</v>
      </c>
      <c r="F202" s="10">
        <f t="shared" si="95"/>
        <v>0</v>
      </c>
      <c r="G202" s="10">
        <f t="shared" si="95"/>
        <v>0</v>
      </c>
      <c r="H202" s="10">
        <f t="shared" si="95"/>
        <v>0</v>
      </c>
      <c r="I202" s="10">
        <f t="shared" si="95"/>
        <v>0</v>
      </c>
      <c r="J202" s="10">
        <f t="shared" si="95"/>
        <v>0</v>
      </c>
      <c r="K202" s="10">
        <f t="shared" si="95"/>
        <v>0</v>
      </c>
      <c r="L202" s="10">
        <f t="shared" si="95"/>
        <v>0</v>
      </c>
      <c r="M202" s="10">
        <f t="shared" si="95"/>
        <v>0</v>
      </c>
      <c r="N202" s="10">
        <f t="shared" si="92"/>
        <v>0</v>
      </c>
      <c r="O202" s="10">
        <f t="shared" si="92"/>
        <v>0</v>
      </c>
      <c r="P202" s="10">
        <f t="shared" si="93"/>
        <v>0</v>
      </c>
      <c r="Q202" s="10">
        <f t="shared" si="93"/>
        <v>0</v>
      </c>
      <c r="R202" s="10">
        <f t="shared" si="94"/>
        <v>0</v>
      </c>
      <c r="S202" s="10">
        <f t="shared" si="94"/>
        <v>0</v>
      </c>
      <c r="T202" s="10">
        <f>T184+T166</f>
        <v>0</v>
      </c>
      <c r="U202" s="10">
        <f>U184+U166</f>
        <v>0</v>
      </c>
      <c r="V202" s="10">
        <f>V184+V166</f>
        <v>0</v>
      </c>
      <c r="W202" s="10">
        <f>W184+W166</f>
        <v>0</v>
      </c>
      <c r="X202" s="10">
        <f>X184+X166</f>
        <v>0</v>
      </c>
    </row>
    <row r="203" spans="1:24" ht="12.75">
      <c r="A203" s="1" t="s">
        <v>41</v>
      </c>
      <c r="B203" t="s">
        <v>44</v>
      </c>
      <c r="E203" s="10">
        <f aca="true" t="shared" si="96" ref="E203:M203">E185+E167</f>
        <v>0</v>
      </c>
      <c r="F203" s="10">
        <f t="shared" si="96"/>
        <v>0</v>
      </c>
      <c r="G203" s="10">
        <f t="shared" si="96"/>
        <v>0</v>
      </c>
      <c r="H203" s="10">
        <f t="shared" si="96"/>
        <v>0</v>
      </c>
      <c r="I203" s="10">
        <f t="shared" si="96"/>
        <v>0</v>
      </c>
      <c r="J203" s="10">
        <f t="shared" si="96"/>
        <v>0</v>
      </c>
      <c r="K203" s="10">
        <f t="shared" si="96"/>
        <v>0</v>
      </c>
      <c r="L203" s="10">
        <f t="shared" si="96"/>
        <v>0</v>
      </c>
      <c r="M203" s="10">
        <f t="shared" si="96"/>
        <v>0</v>
      </c>
      <c r="N203" s="10">
        <f t="shared" si="92"/>
        <v>0</v>
      </c>
      <c r="O203" s="10">
        <f t="shared" si="92"/>
        <v>0</v>
      </c>
      <c r="P203" s="10">
        <f t="shared" si="93"/>
        <v>0</v>
      </c>
      <c r="Q203" s="10">
        <f t="shared" si="93"/>
        <v>0</v>
      </c>
      <c r="R203" s="10">
        <f t="shared" si="94"/>
        <v>0</v>
      </c>
      <c r="S203" s="10">
        <f t="shared" si="94"/>
        <v>0</v>
      </c>
      <c r="T203" s="10">
        <f>T185+T167</f>
        <v>0</v>
      </c>
      <c r="U203" s="10">
        <f>U185+U167</f>
        <v>0</v>
      </c>
      <c r="V203" s="10">
        <f>V185+V167</f>
        <v>0</v>
      </c>
      <c r="W203" s="10">
        <f>W185+W167</f>
        <v>0</v>
      </c>
      <c r="X203" s="10">
        <f>X185+X167</f>
        <v>0</v>
      </c>
    </row>
    <row r="204" spans="1:24" ht="12.75">
      <c r="A204" s="1" t="s">
        <v>42</v>
      </c>
      <c r="B204" t="s">
        <v>43</v>
      </c>
      <c r="E204" s="10">
        <f aca="true" t="shared" si="97" ref="E204:M204">E186+E168</f>
        <v>0</v>
      </c>
      <c r="F204" s="10">
        <f t="shared" si="97"/>
        <v>0</v>
      </c>
      <c r="G204" s="10">
        <f t="shared" si="97"/>
        <v>0</v>
      </c>
      <c r="H204" s="10">
        <f t="shared" si="97"/>
        <v>0</v>
      </c>
      <c r="I204" s="10">
        <f t="shared" si="97"/>
        <v>0</v>
      </c>
      <c r="J204" s="10">
        <f t="shared" si="97"/>
        <v>0</v>
      </c>
      <c r="K204" s="10">
        <f t="shared" si="97"/>
        <v>0</v>
      </c>
      <c r="L204" s="10">
        <f t="shared" si="97"/>
        <v>0</v>
      </c>
      <c r="M204" s="10">
        <f t="shared" si="97"/>
        <v>0</v>
      </c>
      <c r="N204" s="10">
        <f t="shared" si="92"/>
        <v>0</v>
      </c>
      <c r="O204" s="10">
        <f t="shared" si="92"/>
        <v>0</v>
      </c>
      <c r="P204" s="10">
        <f t="shared" si="93"/>
        <v>0</v>
      </c>
      <c r="Q204" s="10">
        <f t="shared" si="93"/>
        <v>0</v>
      </c>
      <c r="R204" s="10">
        <f t="shared" si="94"/>
        <v>0</v>
      </c>
      <c r="S204" s="10">
        <f t="shared" si="94"/>
        <v>0</v>
      </c>
      <c r="T204" s="10">
        <f>T186+T168</f>
        <v>0</v>
      </c>
      <c r="U204" s="10">
        <f>U186+U168</f>
        <v>0</v>
      </c>
      <c r="V204" s="10">
        <f>V186+V168</f>
        <v>0</v>
      </c>
      <c r="W204" s="10">
        <f>W186+W168</f>
        <v>0</v>
      </c>
      <c r="X204" s="10">
        <f>X186+X168</f>
        <v>0</v>
      </c>
    </row>
    <row r="205" spans="1:24" ht="12.75">
      <c r="A205" s="1" t="s">
        <v>0</v>
      </c>
      <c r="B205" t="s">
        <v>9</v>
      </c>
      <c r="E205" s="10">
        <f aca="true" t="shared" si="98" ref="E205:M205">E187+E169</f>
        <v>0</v>
      </c>
      <c r="F205" s="10">
        <f t="shared" si="98"/>
        <v>103901.18400000001</v>
      </c>
      <c r="G205" s="10">
        <f t="shared" si="98"/>
        <v>104477.0285493438</v>
      </c>
      <c r="H205" s="10">
        <f t="shared" si="98"/>
        <v>107412.17210109443</v>
      </c>
      <c r="I205" s="10">
        <f t="shared" si="98"/>
        <v>110004.54701274207</v>
      </c>
      <c r="J205" s="10">
        <f t="shared" si="98"/>
        <v>109247.73335989038</v>
      </c>
      <c r="K205" s="10">
        <f t="shared" si="98"/>
        <v>113586.52292070596</v>
      </c>
      <c r="L205" s="10">
        <f t="shared" si="98"/>
        <v>117909.3076565969</v>
      </c>
      <c r="M205" s="10">
        <f t="shared" si="98"/>
        <v>119121.08892505078</v>
      </c>
      <c r="N205" s="10">
        <f t="shared" si="92"/>
        <v>119118.50931647346</v>
      </c>
      <c r="O205" s="10">
        <f t="shared" si="92"/>
        <v>116646.33257060593</v>
      </c>
      <c r="P205" s="10">
        <f t="shared" si="93"/>
        <v>114186.48871621354</v>
      </c>
      <c r="Q205" s="10">
        <f t="shared" si="93"/>
        <v>114603.24287017848</v>
      </c>
      <c r="R205" s="10">
        <f t="shared" si="94"/>
        <v>109427.34218676423</v>
      </c>
      <c r="S205" s="10">
        <f t="shared" si="94"/>
        <v>104189.81723666443</v>
      </c>
      <c r="T205" s="10">
        <f>T187+T169</f>
        <v>98952.29228656463</v>
      </c>
      <c r="U205" s="10">
        <f>U187+U169</f>
        <v>93714.76733646482</v>
      </c>
      <c r="V205" s="10">
        <f>V187+V169</f>
        <v>88477.24238636502</v>
      </c>
      <c r="W205" s="10">
        <f>W187+W169</f>
        <v>83239.71743626521</v>
      </c>
      <c r="X205" s="10">
        <f>X187+X169</f>
        <v>78002.19248616541</v>
      </c>
    </row>
    <row r="206" spans="1:24" ht="12.75">
      <c r="A206" s="2" t="s">
        <v>1</v>
      </c>
      <c r="B206" t="s">
        <v>10</v>
      </c>
      <c r="E206" s="10">
        <f aca="true" t="shared" si="99" ref="E206:M206">E188+E170</f>
        <v>0</v>
      </c>
      <c r="F206" s="10">
        <f t="shared" si="99"/>
        <v>0</v>
      </c>
      <c r="G206" s="10">
        <f t="shared" si="99"/>
        <v>0</v>
      </c>
      <c r="H206" s="10">
        <f t="shared" si="99"/>
        <v>0</v>
      </c>
      <c r="I206" s="10">
        <f t="shared" si="99"/>
        <v>0</v>
      </c>
      <c r="J206" s="10">
        <f t="shared" si="99"/>
        <v>0</v>
      </c>
      <c r="K206" s="10">
        <f t="shared" si="99"/>
        <v>0</v>
      </c>
      <c r="L206" s="10">
        <f t="shared" si="99"/>
        <v>0</v>
      </c>
      <c r="M206" s="10">
        <f t="shared" si="99"/>
        <v>0</v>
      </c>
      <c r="N206" s="10">
        <f t="shared" si="92"/>
        <v>0</v>
      </c>
      <c r="O206" s="10">
        <f t="shared" si="92"/>
        <v>0</v>
      </c>
      <c r="P206" s="10">
        <f t="shared" si="93"/>
        <v>0</v>
      </c>
      <c r="Q206" s="10">
        <f t="shared" si="93"/>
        <v>0</v>
      </c>
      <c r="R206" s="10">
        <f t="shared" si="94"/>
        <v>0</v>
      </c>
      <c r="S206" s="10">
        <f t="shared" si="94"/>
        <v>0</v>
      </c>
      <c r="T206" s="10">
        <f>T188+T170</f>
        <v>0</v>
      </c>
      <c r="U206" s="10">
        <f>U188+U170</f>
        <v>0</v>
      </c>
      <c r="V206" s="10">
        <f>V188+V170</f>
        <v>0</v>
      </c>
      <c r="W206" s="10">
        <f>W188+W170</f>
        <v>0</v>
      </c>
      <c r="X206" s="10">
        <f>X188+X170</f>
        <v>0</v>
      </c>
    </row>
    <row r="207" spans="1:24" ht="12.75">
      <c r="A207" s="2" t="s">
        <v>2</v>
      </c>
      <c r="B207" t="s">
        <v>11</v>
      </c>
      <c r="E207" s="10">
        <f aca="true" t="shared" si="100" ref="E207:M207">E189+E171</f>
        <v>0</v>
      </c>
      <c r="F207" s="10">
        <f t="shared" si="100"/>
        <v>0</v>
      </c>
      <c r="G207" s="10">
        <f t="shared" si="100"/>
        <v>0</v>
      </c>
      <c r="H207" s="10">
        <f t="shared" si="100"/>
        <v>0</v>
      </c>
      <c r="I207" s="10">
        <f t="shared" si="100"/>
        <v>0</v>
      </c>
      <c r="J207" s="10">
        <f t="shared" si="100"/>
        <v>0</v>
      </c>
      <c r="K207" s="10">
        <f t="shared" si="100"/>
        <v>0</v>
      </c>
      <c r="L207" s="10">
        <f t="shared" si="100"/>
        <v>0</v>
      </c>
      <c r="M207" s="10">
        <f t="shared" si="100"/>
        <v>0</v>
      </c>
      <c r="N207" s="10">
        <f t="shared" si="92"/>
        <v>0</v>
      </c>
      <c r="O207" s="10">
        <f t="shared" si="92"/>
        <v>0</v>
      </c>
      <c r="P207" s="10">
        <f t="shared" si="93"/>
        <v>0</v>
      </c>
      <c r="Q207" s="10">
        <f t="shared" si="93"/>
        <v>0</v>
      </c>
      <c r="R207" s="10">
        <f t="shared" si="94"/>
        <v>0</v>
      </c>
      <c r="S207" s="10">
        <f t="shared" si="94"/>
        <v>0</v>
      </c>
      <c r="T207" s="10">
        <f>T189+T171</f>
        <v>0</v>
      </c>
      <c r="U207" s="10">
        <f>U189+U171</f>
        <v>0</v>
      </c>
      <c r="V207" s="10">
        <f>V189+V171</f>
        <v>0</v>
      </c>
      <c r="W207" s="10">
        <f>W189+W171</f>
        <v>0</v>
      </c>
      <c r="X207" s="10">
        <f>X189+X171</f>
        <v>0</v>
      </c>
    </row>
    <row r="208" spans="1:24" ht="12.75">
      <c r="A208" s="2" t="s">
        <v>3</v>
      </c>
      <c r="B208" t="s">
        <v>12</v>
      </c>
      <c r="E208" s="10">
        <f aca="true" t="shared" si="101" ref="E208:M208">E190+E172</f>
        <v>0</v>
      </c>
      <c r="F208" s="10">
        <f t="shared" si="101"/>
        <v>0</v>
      </c>
      <c r="G208" s="10">
        <f t="shared" si="101"/>
        <v>0</v>
      </c>
      <c r="H208" s="10">
        <f t="shared" si="101"/>
        <v>0</v>
      </c>
      <c r="I208" s="10">
        <f t="shared" si="101"/>
        <v>0</v>
      </c>
      <c r="J208" s="10">
        <f t="shared" si="101"/>
        <v>0</v>
      </c>
      <c r="K208" s="10">
        <f t="shared" si="101"/>
        <v>0</v>
      </c>
      <c r="L208" s="10">
        <f t="shared" si="101"/>
        <v>0</v>
      </c>
      <c r="M208" s="10">
        <f t="shared" si="101"/>
        <v>0</v>
      </c>
      <c r="N208" s="10">
        <f t="shared" si="92"/>
        <v>0</v>
      </c>
      <c r="O208" s="10">
        <f t="shared" si="92"/>
        <v>0</v>
      </c>
      <c r="P208" s="10">
        <f t="shared" si="93"/>
        <v>0</v>
      </c>
      <c r="Q208" s="10">
        <f t="shared" si="93"/>
        <v>0</v>
      </c>
      <c r="R208" s="10">
        <f t="shared" si="94"/>
        <v>0</v>
      </c>
      <c r="S208" s="10">
        <f t="shared" si="94"/>
        <v>0</v>
      </c>
      <c r="T208" s="10">
        <f>T190+T172</f>
        <v>0</v>
      </c>
      <c r="U208" s="10">
        <f>U190+U172</f>
        <v>0</v>
      </c>
      <c r="V208" s="10">
        <f>V190+V172</f>
        <v>0</v>
      </c>
      <c r="W208" s="10">
        <f>W190+W172</f>
        <v>0</v>
      </c>
      <c r="X208" s="10">
        <f>X190+X172</f>
        <v>0</v>
      </c>
    </row>
    <row r="209" spans="1:24" ht="12.75">
      <c r="A209" s="2" t="s">
        <v>4</v>
      </c>
      <c r="B209" t="s">
        <v>13</v>
      </c>
      <c r="E209" s="10">
        <f aca="true" t="shared" si="102" ref="E209:M209">E191+E173</f>
        <v>0</v>
      </c>
      <c r="F209" s="10">
        <f t="shared" si="102"/>
        <v>0</v>
      </c>
      <c r="G209" s="10">
        <f t="shared" si="102"/>
        <v>0</v>
      </c>
      <c r="H209" s="10">
        <f t="shared" si="102"/>
        <v>0</v>
      </c>
      <c r="I209" s="10">
        <f t="shared" si="102"/>
        <v>0</v>
      </c>
      <c r="J209" s="10">
        <f t="shared" si="102"/>
        <v>0</v>
      </c>
      <c r="K209" s="10">
        <f t="shared" si="102"/>
        <v>0</v>
      </c>
      <c r="L209" s="10">
        <f t="shared" si="102"/>
        <v>0</v>
      </c>
      <c r="M209" s="10">
        <f t="shared" si="102"/>
        <v>0</v>
      </c>
      <c r="N209" s="10">
        <f t="shared" si="92"/>
        <v>0</v>
      </c>
      <c r="O209" s="10">
        <f t="shared" si="92"/>
        <v>0</v>
      </c>
      <c r="P209" s="10">
        <f t="shared" si="93"/>
        <v>0</v>
      </c>
      <c r="Q209" s="10">
        <f t="shared" si="93"/>
        <v>0</v>
      </c>
      <c r="R209" s="10">
        <f t="shared" si="94"/>
        <v>0</v>
      </c>
      <c r="S209" s="10">
        <f t="shared" si="94"/>
        <v>0</v>
      </c>
      <c r="T209" s="10">
        <f>T191+T173</f>
        <v>0</v>
      </c>
      <c r="U209" s="10">
        <f>U191+U173</f>
        <v>0</v>
      </c>
      <c r="V209" s="10">
        <f>V191+V173</f>
        <v>0</v>
      </c>
      <c r="W209" s="10">
        <f>W191+W173</f>
        <v>0</v>
      </c>
      <c r="X209" s="10">
        <f>X191+X173</f>
        <v>0</v>
      </c>
    </row>
    <row r="210" spans="1:24" ht="12.75">
      <c r="A210" s="2" t="s">
        <v>5</v>
      </c>
      <c r="B210" t="s">
        <v>14</v>
      </c>
      <c r="E210" s="10">
        <f aca="true" t="shared" si="103" ref="E210:M210">E192+E174</f>
        <v>0</v>
      </c>
      <c r="F210" s="10">
        <f t="shared" si="103"/>
        <v>0</v>
      </c>
      <c r="G210" s="10">
        <f t="shared" si="103"/>
        <v>0</v>
      </c>
      <c r="H210" s="10">
        <f t="shared" si="103"/>
        <v>0</v>
      </c>
      <c r="I210" s="10">
        <f t="shared" si="103"/>
        <v>0</v>
      </c>
      <c r="J210" s="10">
        <f t="shared" si="103"/>
        <v>0</v>
      </c>
      <c r="K210" s="10">
        <f t="shared" si="103"/>
        <v>0</v>
      </c>
      <c r="L210" s="10">
        <f t="shared" si="103"/>
        <v>0</v>
      </c>
      <c r="M210" s="10">
        <f t="shared" si="103"/>
        <v>0</v>
      </c>
      <c r="N210" s="10">
        <f t="shared" si="92"/>
        <v>0</v>
      </c>
      <c r="O210" s="10">
        <f t="shared" si="92"/>
        <v>0</v>
      </c>
      <c r="P210" s="10">
        <f t="shared" si="93"/>
        <v>0</v>
      </c>
      <c r="Q210" s="10">
        <f t="shared" si="93"/>
        <v>0</v>
      </c>
      <c r="R210" s="10">
        <f t="shared" si="94"/>
        <v>0</v>
      </c>
      <c r="S210" s="10">
        <f t="shared" si="94"/>
        <v>0</v>
      </c>
      <c r="T210" s="10">
        <f>T192+T174</f>
        <v>0</v>
      </c>
      <c r="U210" s="10">
        <f>U192+U174</f>
        <v>0</v>
      </c>
      <c r="V210" s="10">
        <f>V192+V174</f>
        <v>0</v>
      </c>
      <c r="W210" s="10">
        <f>W192+W174</f>
        <v>0</v>
      </c>
      <c r="X210" s="10">
        <f>X192+X174</f>
        <v>0</v>
      </c>
    </row>
    <row r="211" spans="1:24" ht="12.75">
      <c r="A211" s="2" t="s">
        <v>6</v>
      </c>
      <c r="B211" t="s">
        <v>15</v>
      </c>
      <c r="E211" s="10">
        <f aca="true" t="shared" si="104" ref="E211:M211">E193+E175</f>
        <v>0</v>
      </c>
      <c r="F211" s="10">
        <f t="shared" si="104"/>
        <v>0</v>
      </c>
      <c r="G211" s="10">
        <f t="shared" si="104"/>
        <v>0</v>
      </c>
      <c r="H211" s="10">
        <f t="shared" si="104"/>
        <v>0</v>
      </c>
      <c r="I211" s="10">
        <f t="shared" si="104"/>
        <v>0</v>
      </c>
      <c r="J211" s="10">
        <f t="shared" si="104"/>
        <v>0</v>
      </c>
      <c r="K211" s="10">
        <f t="shared" si="104"/>
        <v>0</v>
      </c>
      <c r="L211" s="10">
        <f t="shared" si="104"/>
        <v>0</v>
      </c>
      <c r="M211" s="10">
        <f t="shared" si="104"/>
        <v>0</v>
      </c>
      <c r="N211" s="10">
        <f t="shared" si="92"/>
        <v>0</v>
      </c>
      <c r="O211" s="10">
        <f t="shared" si="92"/>
        <v>0</v>
      </c>
      <c r="P211" s="10">
        <f t="shared" si="93"/>
        <v>0</v>
      </c>
      <c r="Q211" s="10">
        <f t="shared" si="93"/>
        <v>0</v>
      </c>
      <c r="R211" s="10">
        <f t="shared" si="94"/>
        <v>0</v>
      </c>
      <c r="S211" s="10">
        <f t="shared" si="94"/>
        <v>0</v>
      </c>
      <c r="T211" s="10">
        <f>T193+T175</f>
        <v>0</v>
      </c>
      <c r="U211" s="10">
        <f>U193+U175</f>
        <v>0</v>
      </c>
      <c r="V211" s="10">
        <f>V193+V175</f>
        <v>0</v>
      </c>
      <c r="W211" s="10">
        <f>W193+W175</f>
        <v>0</v>
      </c>
      <c r="X211" s="10">
        <f>X193+X175</f>
        <v>0</v>
      </c>
    </row>
    <row r="212" spans="1:24" ht="12.75">
      <c r="A212" s="2" t="s">
        <v>7</v>
      </c>
      <c r="B212" t="s">
        <v>16</v>
      </c>
      <c r="E212" s="10">
        <f aca="true" t="shared" si="105" ref="E212:M212">E194+E176</f>
        <v>0</v>
      </c>
      <c r="F212" s="10">
        <f t="shared" si="105"/>
        <v>0</v>
      </c>
      <c r="G212" s="10">
        <f t="shared" si="105"/>
        <v>0</v>
      </c>
      <c r="H212" s="10">
        <f t="shared" si="105"/>
        <v>0</v>
      </c>
      <c r="I212" s="10">
        <f t="shared" si="105"/>
        <v>0</v>
      </c>
      <c r="J212" s="10">
        <f t="shared" si="105"/>
        <v>0</v>
      </c>
      <c r="K212" s="10">
        <f t="shared" si="105"/>
        <v>0</v>
      </c>
      <c r="L212" s="10">
        <f t="shared" si="105"/>
        <v>0</v>
      </c>
      <c r="M212" s="10">
        <f t="shared" si="105"/>
        <v>0</v>
      </c>
      <c r="N212" s="10">
        <f t="shared" si="92"/>
        <v>0</v>
      </c>
      <c r="O212" s="10">
        <f t="shared" si="92"/>
        <v>0</v>
      </c>
      <c r="P212" s="10">
        <f t="shared" si="93"/>
        <v>0</v>
      </c>
      <c r="Q212" s="10">
        <f t="shared" si="93"/>
        <v>0</v>
      </c>
      <c r="R212" s="10">
        <f t="shared" si="94"/>
        <v>0</v>
      </c>
      <c r="S212" s="10">
        <f t="shared" si="94"/>
        <v>0</v>
      </c>
      <c r="T212" s="10">
        <f>T194+T176</f>
        <v>0</v>
      </c>
      <c r="U212" s="10">
        <f>U194+U176</f>
        <v>0</v>
      </c>
      <c r="V212" s="10">
        <f>V194+V176</f>
        <v>0</v>
      </c>
      <c r="W212" s="10">
        <f>W194+W176</f>
        <v>0</v>
      </c>
      <c r="X212" s="10">
        <f>X194+X176</f>
        <v>0</v>
      </c>
    </row>
    <row r="213" spans="1:24" ht="12.75">
      <c r="A213" s="2" t="s">
        <v>8</v>
      </c>
      <c r="B213" t="s">
        <v>17</v>
      </c>
      <c r="E213" s="10">
        <f aca="true" t="shared" si="106" ref="E213:M213">E195+E177</f>
        <v>0</v>
      </c>
      <c r="F213" s="10">
        <f t="shared" si="106"/>
        <v>0</v>
      </c>
      <c r="G213" s="10">
        <f t="shared" si="106"/>
        <v>0</v>
      </c>
      <c r="H213" s="10">
        <f t="shared" si="106"/>
        <v>0</v>
      </c>
      <c r="I213" s="10">
        <f t="shared" si="106"/>
        <v>0</v>
      </c>
      <c r="J213" s="10">
        <f t="shared" si="106"/>
        <v>0</v>
      </c>
      <c r="K213" s="10">
        <f t="shared" si="106"/>
        <v>0</v>
      </c>
      <c r="L213" s="10">
        <f t="shared" si="106"/>
        <v>0</v>
      </c>
      <c r="M213" s="10">
        <f t="shared" si="106"/>
        <v>0</v>
      </c>
      <c r="N213" s="10">
        <f t="shared" si="92"/>
        <v>0</v>
      </c>
      <c r="O213" s="10">
        <f t="shared" si="92"/>
        <v>0</v>
      </c>
      <c r="P213" s="10">
        <f t="shared" si="93"/>
        <v>0</v>
      </c>
      <c r="Q213" s="10">
        <f t="shared" si="93"/>
        <v>0</v>
      </c>
      <c r="R213" s="10">
        <f t="shared" si="94"/>
        <v>0</v>
      </c>
      <c r="S213" s="10">
        <f t="shared" si="94"/>
        <v>0</v>
      </c>
      <c r="T213" s="10">
        <f>T195+T177</f>
        <v>0</v>
      </c>
      <c r="U213" s="10">
        <f>U195+U177</f>
        <v>0</v>
      </c>
      <c r="V213" s="10">
        <f>V195+V177</f>
        <v>0</v>
      </c>
      <c r="W213" s="10">
        <f>W195+W177</f>
        <v>0</v>
      </c>
      <c r="X213" s="10">
        <f>X195+X177</f>
        <v>0</v>
      </c>
    </row>
    <row r="214" spans="1:24" ht="12.75">
      <c r="A214" s="2" t="s">
        <v>28</v>
      </c>
      <c r="B214" t="s">
        <v>18</v>
      </c>
      <c r="E214" s="10">
        <f aca="true" t="shared" si="107" ref="E214:M214">E196+E178</f>
        <v>0</v>
      </c>
      <c r="F214" s="10">
        <f t="shared" si="107"/>
        <v>0</v>
      </c>
      <c r="G214" s="10">
        <f t="shared" si="107"/>
        <v>0</v>
      </c>
      <c r="H214" s="10">
        <f t="shared" si="107"/>
        <v>0</v>
      </c>
      <c r="I214" s="10">
        <f t="shared" si="107"/>
        <v>0</v>
      </c>
      <c r="J214" s="10">
        <f t="shared" si="107"/>
        <v>0</v>
      </c>
      <c r="K214" s="10">
        <f t="shared" si="107"/>
        <v>0</v>
      </c>
      <c r="L214" s="10">
        <f t="shared" si="107"/>
        <v>0</v>
      </c>
      <c r="M214" s="10">
        <f t="shared" si="107"/>
        <v>0</v>
      </c>
      <c r="N214" s="10">
        <f t="shared" si="92"/>
        <v>0</v>
      </c>
      <c r="O214" s="10">
        <f t="shared" si="92"/>
        <v>0</v>
      </c>
      <c r="P214" s="10">
        <f t="shared" si="93"/>
        <v>0</v>
      </c>
      <c r="Q214" s="10">
        <f t="shared" si="93"/>
        <v>0</v>
      </c>
      <c r="R214" s="10">
        <f t="shared" si="94"/>
        <v>0</v>
      </c>
      <c r="S214" s="10">
        <f t="shared" si="94"/>
        <v>0</v>
      </c>
      <c r="T214" s="10">
        <f>T196+T178</f>
        <v>0</v>
      </c>
      <c r="U214" s="10">
        <f>U196+U178</f>
        <v>0</v>
      </c>
      <c r="V214" s="10">
        <f>V196+V178</f>
        <v>0</v>
      </c>
      <c r="W214" s="10">
        <f>W196+W178</f>
        <v>0</v>
      </c>
      <c r="X214" s="10">
        <f>X196+X178</f>
        <v>0</v>
      </c>
    </row>
    <row r="215" spans="1:24" ht="12.75">
      <c r="A215" s="2" t="s">
        <v>29</v>
      </c>
      <c r="E215" s="10">
        <f aca="true" t="shared" si="108" ref="E215:M215">E197+E179</f>
        <v>0</v>
      </c>
      <c r="F215" s="10">
        <f t="shared" si="108"/>
        <v>4063.488</v>
      </c>
      <c r="G215" s="10">
        <f t="shared" si="108"/>
        <v>4373.9806342687</v>
      </c>
      <c r="H215" s="10">
        <f t="shared" si="108"/>
        <v>4412.3186170871895</v>
      </c>
      <c r="I215" s="10">
        <f t="shared" si="108"/>
        <v>4532.341482985659</v>
      </c>
      <c r="J215" s="10">
        <f t="shared" si="108"/>
        <v>4627.341271427109</v>
      </c>
      <c r="K215" s="10">
        <f t="shared" si="108"/>
        <v>4650.515978414316</v>
      </c>
      <c r="L215" s="10">
        <f t="shared" si="108"/>
        <v>4732.52750238414</v>
      </c>
      <c r="M215" s="10">
        <f t="shared" si="108"/>
        <v>4794.976671589452</v>
      </c>
      <c r="N215" s="10">
        <f t="shared" si="92"/>
        <v>4806.085088784458</v>
      </c>
      <c r="O215" s="10">
        <f t="shared" si="92"/>
        <v>4812.665542965905</v>
      </c>
      <c r="P215" s="10">
        <f t="shared" si="93"/>
        <v>4795.478719282924</v>
      </c>
      <c r="Q215" s="10">
        <f t="shared" si="93"/>
        <v>4770.132120608439</v>
      </c>
      <c r="R215" s="10">
        <f t="shared" si="94"/>
        <v>4559.472591115176</v>
      </c>
      <c r="S215" s="10">
        <f t="shared" si="94"/>
        <v>4341.242384861018</v>
      </c>
      <c r="T215" s="10">
        <f>T197+T179</f>
        <v>4123.012178606859</v>
      </c>
      <c r="U215" s="10">
        <f>U197+U179</f>
        <v>3904.7819723527014</v>
      </c>
      <c r="V215" s="10">
        <f>V197+V179</f>
        <v>3686.551766098543</v>
      </c>
      <c r="W215" s="10">
        <f>W197+W179</f>
        <v>3468.3215598443844</v>
      </c>
      <c r="X215" s="10">
        <f>X197+X179</f>
        <v>3250.0913535902255</v>
      </c>
    </row>
    <row r="217" spans="1:24" ht="12.75">
      <c r="A217" s="2" t="s">
        <v>46</v>
      </c>
      <c r="E217" s="10">
        <v>0</v>
      </c>
      <c r="F217" s="10">
        <f>-F$17*(1-$B$8)</f>
        <v>0</v>
      </c>
      <c r="G217" s="10">
        <f>-G$17*(1-$B$8)</f>
        <v>0</v>
      </c>
      <c r="H217" s="10">
        <f aca="true" t="shared" si="109" ref="H217:X217">-H$17*(1-$B$8)</f>
        <v>0</v>
      </c>
      <c r="I217" s="10">
        <f t="shared" si="109"/>
        <v>0</v>
      </c>
      <c r="J217" s="10">
        <f t="shared" si="109"/>
        <v>0</v>
      </c>
      <c r="K217" s="10">
        <f t="shared" si="109"/>
        <v>0</v>
      </c>
      <c r="L217" s="10">
        <f t="shared" si="109"/>
        <v>0</v>
      </c>
      <c r="M217" s="10">
        <f t="shared" si="109"/>
        <v>0</v>
      </c>
      <c r="N217" s="10">
        <f t="shared" si="109"/>
        <v>0</v>
      </c>
      <c r="O217" s="10">
        <f t="shared" si="109"/>
        <v>0</v>
      </c>
      <c r="P217" s="10">
        <f t="shared" si="109"/>
        <v>0</v>
      </c>
      <c r="Q217" s="10">
        <f t="shared" si="109"/>
        <v>0</v>
      </c>
      <c r="R217" s="10">
        <f t="shared" si="109"/>
        <v>0</v>
      </c>
      <c r="S217" s="10">
        <f t="shared" si="109"/>
        <v>0</v>
      </c>
      <c r="T217" s="10">
        <f t="shared" si="109"/>
        <v>0</v>
      </c>
      <c r="U217" s="10">
        <f t="shared" si="109"/>
        <v>0</v>
      </c>
      <c r="V217" s="10">
        <f t="shared" si="109"/>
        <v>0</v>
      </c>
      <c r="W217" s="10">
        <f t="shared" si="109"/>
        <v>0</v>
      </c>
      <c r="X217" s="10">
        <f t="shared" si="109"/>
        <v>0</v>
      </c>
    </row>
    <row r="218" spans="1:24" ht="12.75">
      <c r="A218" s="2" t="s">
        <v>26</v>
      </c>
      <c r="F218" s="6">
        <f>-F159*$B$7*(1-$B$8)</f>
        <v>0</v>
      </c>
      <c r="G218" s="6">
        <f>-G159*$B$7*(1-$B$8)</f>
        <v>0</v>
      </c>
      <c r="H218" s="6">
        <f aca="true" t="shared" si="110" ref="H218:M218">-H159*$B$7*(1-$B$8)</f>
        <v>0</v>
      </c>
      <c r="I218" s="6">
        <f t="shared" si="110"/>
        <v>0</v>
      </c>
      <c r="J218" s="6">
        <f t="shared" si="110"/>
        <v>0</v>
      </c>
      <c r="K218" s="6">
        <f t="shared" si="110"/>
        <v>0</v>
      </c>
      <c r="L218" s="6">
        <f t="shared" si="110"/>
        <v>0</v>
      </c>
      <c r="M218" s="6">
        <f t="shared" si="110"/>
        <v>0</v>
      </c>
      <c r="N218" s="6">
        <f aca="true" t="shared" si="111" ref="N218:S218">-N159*$B$7*(1-$B$8)</f>
        <v>0</v>
      </c>
      <c r="O218" s="6">
        <f t="shared" si="111"/>
        <v>0</v>
      </c>
      <c r="P218" s="6">
        <f t="shared" si="111"/>
        <v>0</v>
      </c>
      <c r="Q218" s="6">
        <f t="shared" si="111"/>
        <v>0</v>
      </c>
      <c r="R218" s="6">
        <f t="shared" si="111"/>
        <v>0</v>
      </c>
      <c r="S218" s="6">
        <f t="shared" si="111"/>
        <v>0</v>
      </c>
      <c r="T218" s="6">
        <f>-T159*$B$7*(1-$B$8)</f>
        <v>0</v>
      </c>
      <c r="U218" s="6">
        <f>-U159*$B$7*(1-$B$8)</f>
        <v>0</v>
      </c>
      <c r="V218" s="6">
        <f>-V159*$B$7*(1-$B$8)</f>
        <v>0</v>
      </c>
      <c r="W218" s="6">
        <f>-W159*$B$7*(1-$B$8)</f>
        <v>0</v>
      </c>
      <c r="X218" s="6">
        <f>-X159*$B$7*(1-$B$8)</f>
        <v>0</v>
      </c>
    </row>
    <row r="220" spans="1:24" ht="12.75">
      <c r="A220" s="2" t="s">
        <v>27</v>
      </c>
      <c r="E220" s="10">
        <f aca="true" t="shared" si="112" ref="E220:S220">SUM(E201:E219)</f>
        <v>0</v>
      </c>
      <c r="F220" s="10">
        <f t="shared" si="112"/>
        <v>107964.672</v>
      </c>
      <c r="G220" s="10">
        <f t="shared" si="112"/>
        <v>108851.00918361249</v>
      </c>
      <c r="H220" s="10">
        <f t="shared" si="112"/>
        <v>111824.49071818162</v>
      </c>
      <c r="I220" s="10">
        <f t="shared" si="112"/>
        <v>114536.88849572773</v>
      </c>
      <c r="J220" s="10">
        <f t="shared" si="112"/>
        <v>113875.07463131749</v>
      </c>
      <c r="K220" s="10">
        <f t="shared" si="112"/>
        <v>118237.03889912028</v>
      </c>
      <c r="L220" s="10">
        <f t="shared" si="112"/>
        <v>122641.83515898103</v>
      </c>
      <c r="M220" s="10">
        <f t="shared" si="112"/>
        <v>123916.06559664023</v>
      </c>
      <c r="N220" s="10">
        <f t="shared" si="112"/>
        <v>123924.59440525791</v>
      </c>
      <c r="O220" s="10">
        <f t="shared" si="112"/>
        <v>121458.99811357183</v>
      </c>
      <c r="P220" s="10">
        <f t="shared" si="112"/>
        <v>118981.96743549647</v>
      </c>
      <c r="Q220" s="10">
        <f t="shared" si="112"/>
        <v>119373.37499078692</v>
      </c>
      <c r="R220" s="10">
        <f t="shared" si="112"/>
        <v>113986.81477787941</v>
      </c>
      <c r="S220" s="10">
        <f t="shared" si="112"/>
        <v>108531.05962152545</v>
      </c>
      <c r="T220" s="10">
        <f>SUM(T201:T219)</f>
        <v>103075.30446517149</v>
      </c>
      <c r="U220" s="10">
        <f>SUM(U201:U219)</f>
        <v>97619.54930881753</v>
      </c>
      <c r="V220" s="10">
        <f>SUM(V201:V219)</f>
        <v>92163.79415246357</v>
      </c>
      <c r="W220" s="10">
        <f>SUM(W201:W219)</f>
        <v>86708.0389961096</v>
      </c>
      <c r="X220" s="10">
        <f>SUM(X201:X219)</f>
        <v>81252.28383975563</v>
      </c>
    </row>
    <row r="221" spans="1:24" ht="12.75">
      <c r="A221" s="2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ht="15.75">
      <c r="A222" s="37" t="s">
        <v>99</v>
      </c>
    </row>
    <row r="223" spans="1:5" ht="12.75">
      <c r="A223" s="5"/>
      <c r="E223" s="9" t="s">
        <v>22</v>
      </c>
    </row>
    <row r="224" spans="1:24" ht="12.75">
      <c r="A224" s="5"/>
      <c r="B224" s="6"/>
      <c r="C224" s="24" t="s">
        <v>52</v>
      </c>
      <c r="E224" s="25">
        <f>E$20</f>
        <v>1994</v>
      </c>
      <c r="F224" s="25">
        <f aca="true" t="shared" si="113" ref="F224:X224">F$20</f>
        <v>1995</v>
      </c>
      <c r="G224" s="25">
        <f t="shared" si="113"/>
        <v>1996</v>
      </c>
      <c r="H224" s="25">
        <f t="shared" si="113"/>
        <v>1997</v>
      </c>
      <c r="I224" s="25">
        <f t="shared" si="113"/>
        <v>1998</v>
      </c>
      <c r="J224" s="25">
        <f t="shared" si="113"/>
        <v>1999</v>
      </c>
      <c r="K224" s="25">
        <f t="shared" si="113"/>
        <v>2000</v>
      </c>
      <c r="L224" s="25">
        <f t="shared" si="113"/>
        <v>2001</v>
      </c>
      <c r="M224" s="25">
        <f t="shared" si="113"/>
        <v>2002</v>
      </c>
      <c r="N224" s="25">
        <f t="shared" si="113"/>
        <v>2003</v>
      </c>
      <c r="O224" s="25">
        <f t="shared" si="113"/>
        <v>2004</v>
      </c>
      <c r="P224" s="25">
        <f t="shared" si="113"/>
        <v>2005</v>
      </c>
      <c r="Q224" s="25">
        <f t="shared" si="113"/>
        <v>2006</v>
      </c>
      <c r="R224" s="25">
        <f t="shared" si="113"/>
        <v>2007</v>
      </c>
      <c r="S224" s="25">
        <f t="shared" si="113"/>
        <v>2008</v>
      </c>
      <c r="T224" s="25">
        <f t="shared" si="113"/>
        <v>2009</v>
      </c>
      <c r="U224" s="25">
        <f t="shared" si="113"/>
        <v>2010</v>
      </c>
      <c r="V224" s="25">
        <f t="shared" si="113"/>
        <v>2011</v>
      </c>
      <c r="W224" s="25">
        <f t="shared" si="113"/>
        <v>2012</v>
      </c>
      <c r="X224" s="25">
        <f t="shared" si="113"/>
        <v>2013</v>
      </c>
    </row>
    <row r="225" spans="2:24" ht="12.75">
      <c r="B225" s="6"/>
      <c r="C225" s="5" t="s">
        <v>22</v>
      </c>
      <c r="E225" s="6">
        <v>0</v>
      </c>
      <c r="F225" s="10">
        <f>$B$5</f>
        <v>100000</v>
      </c>
      <c r="G225" s="10">
        <f aca="true" t="shared" si="114" ref="G225:S225">F286</f>
        <v>114214.272</v>
      </c>
      <c r="H225" s="10">
        <f t="shared" si="114"/>
        <v>121158.61359774998</v>
      </c>
      <c r="I225" s="10">
        <f t="shared" si="114"/>
        <v>130704.65922047598</v>
      </c>
      <c r="J225" s="10">
        <f t="shared" si="114"/>
        <v>144401.8241428098</v>
      </c>
      <c r="K225" s="10">
        <f t="shared" si="114"/>
        <v>164544.7144467668</v>
      </c>
      <c r="L225" s="10">
        <f t="shared" si="114"/>
        <v>152592.00493553697</v>
      </c>
      <c r="M225" s="10">
        <f t="shared" si="114"/>
        <v>138702.81053507843</v>
      </c>
      <c r="N225" s="10">
        <f t="shared" si="114"/>
        <v>122108.98312509834</v>
      </c>
      <c r="O225" s="10">
        <f t="shared" si="114"/>
        <v>144310.68529902754</v>
      </c>
      <c r="P225" s="10">
        <f t="shared" si="114"/>
        <v>154451.84471065752</v>
      </c>
      <c r="Q225" s="10">
        <f t="shared" si="114"/>
        <v>160396.77558670615</v>
      </c>
      <c r="R225" s="10">
        <f t="shared" si="114"/>
        <v>177823.52640151142</v>
      </c>
      <c r="S225" s="10">
        <f t="shared" si="114"/>
        <v>172436.9661886039</v>
      </c>
      <c r="T225" s="10">
        <f>S286</f>
        <v>166981.21103224994</v>
      </c>
      <c r="U225" s="10">
        <f>T286</f>
        <v>161525.45587589598</v>
      </c>
      <c r="V225" s="10">
        <f>U286</f>
        <v>156069.70071954202</v>
      </c>
      <c r="W225" s="10">
        <f>V286</f>
        <v>150613.94556318806</v>
      </c>
      <c r="X225" s="10">
        <f>W286</f>
        <v>145158.1904068341</v>
      </c>
    </row>
    <row r="226" spans="2:24" ht="12.75">
      <c r="B226" s="6"/>
      <c r="C226" s="5" t="s">
        <v>25</v>
      </c>
      <c r="E226" s="9"/>
      <c r="F226" s="10">
        <f>-F$17*$B$8</f>
        <v>-4000</v>
      </c>
      <c r="G226" s="10">
        <f>-G$17*$B$8</f>
        <v>-4109.115103127079</v>
      </c>
      <c r="H226" s="10">
        <f aca="true" t="shared" si="115" ref="H226:X226">-H$17*$B$8</f>
        <v>-4234.198270126413</v>
      </c>
      <c r="I226" s="10">
        <f t="shared" si="115"/>
        <v>-4300.731869594145</v>
      </c>
      <c r="J226" s="10">
        <f t="shared" si="115"/>
        <v>-4372.588157019295</v>
      </c>
      <c r="K226" s="10">
        <f t="shared" si="115"/>
        <v>-4492.348636061211</v>
      </c>
      <c r="L226" s="10">
        <f t="shared" si="115"/>
        <v>-4660.013306719894</v>
      </c>
      <c r="M226" s="10">
        <f t="shared" si="115"/>
        <v>-4713.240186294079</v>
      </c>
      <c r="N226" s="10">
        <f t="shared" si="115"/>
        <v>-4835.662009314704</v>
      </c>
      <c r="O226" s="10">
        <f t="shared" si="115"/>
        <v>-4928.8090485695275</v>
      </c>
      <c r="P226" s="10">
        <f t="shared" si="115"/>
        <v>-5075.182967398537</v>
      </c>
      <c r="Q226" s="10">
        <f t="shared" si="115"/>
        <v>-5277.445109780439</v>
      </c>
      <c r="R226" s="10">
        <f t="shared" si="115"/>
        <v>-5386.560212907519</v>
      </c>
      <c r="S226" s="10">
        <f t="shared" si="115"/>
        <v>-5455.755156353959</v>
      </c>
      <c r="T226" s="10">
        <f t="shared" si="115"/>
        <v>-5455.755156353959</v>
      </c>
      <c r="U226" s="10">
        <f t="shared" si="115"/>
        <v>-5455.755156353959</v>
      </c>
      <c r="V226" s="10">
        <f t="shared" si="115"/>
        <v>-5455.755156353959</v>
      </c>
      <c r="W226" s="10">
        <f t="shared" si="115"/>
        <v>-5455.755156353959</v>
      </c>
      <c r="X226" s="10">
        <f t="shared" si="115"/>
        <v>-5455.755156353959</v>
      </c>
    </row>
    <row r="227" spans="2:24" ht="12.75">
      <c r="B227" s="6"/>
      <c r="C227" s="5" t="s">
        <v>48</v>
      </c>
      <c r="E227" s="9"/>
      <c r="F227" s="6">
        <f>-F225*$B$7*$B$8</f>
        <v>0</v>
      </c>
      <c r="G227" s="6">
        <f>-G225*$B$7*$B$8</f>
        <v>0</v>
      </c>
      <c r="H227" s="6">
        <f aca="true" t="shared" si="116" ref="H227:M227">-H225*$B$7*$B$8</f>
        <v>0</v>
      </c>
      <c r="I227" s="6">
        <f t="shared" si="116"/>
        <v>0</v>
      </c>
      <c r="J227" s="6">
        <f t="shared" si="116"/>
        <v>0</v>
      </c>
      <c r="K227" s="6">
        <f t="shared" si="116"/>
        <v>0</v>
      </c>
      <c r="L227" s="6">
        <f t="shared" si="116"/>
        <v>0</v>
      </c>
      <c r="M227" s="6">
        <f t="shared" si="116"/>
        <v>0</v>
      </c>
      <c r="N227" s="6">
        <f aca="true" t="shared" si="117" ref="N227:S227">-N225*$B$7*$B$8</f>
        <v>0</v>
      </c>
      <c r="O227" s="6">
        <f t="shared" si="117"/>
        <v>0</v>
      </c>
      <c r="P227" s="6">
        <f t="shared" si="117"/>
        <v>0</v>
      </c>
      <c r="Q227" s="6">
        <f t="shared" si="117"/>
        <v>0</v>
      </c>
      <c r="R227" s="6">
        <f t="shared" si="117"/>
        <v>0</v>
      </c>
      <c r="S227" s="6">
        <f t="shared" si="117"/>
        <v>0</v>
      </c>
      <c r="T227" s="6">
        <f>-T225*$B$7*$B$8</f>
        <v>0</v>
      </c>
      <c r="U227" s="6">
        <f>-U225*$B$7*$B$8</f>
        <v>0</v>
      </c>
      <c r="V227" s="6">
        <f>-V225*$B$7*$B$8</f>
        <v>0</v>
      </c>
      <c r="W227" s="6">
        <f>-W225*$B$7*$B$8</f>
        <v>0</v>
      </c>
      <c r="X227" s="6">
        <f>-X225*$B$7*$B$8</f>
        <v>0</v>
      </c>
    </row>
    <row r="228" spans="2:24" ht="12.75">
      <c r="B228" s="6"/>
      <c r="C228" s="5" t="s">
        <v>49</v>
      </c>
      <c r="E228" s="9"/>
      <c r="F228" s="10">
        <f aca="true" t="shared" si="118" ref="F228:S228">SUM(F225:F227)</f>
        <v>96000</v>
      </c>
      <c r="G228" s="10">
        <f t="shared" si="118"/>
        <v>110105.15689687291</v>
      </c>
      <c r="H228" s="10">
        <f t="shared" si="118"/>
        <v>116924.41532762357</v>
      </c>
      <c r="I228" s="10">
        <f t="shared" si="118"/>
        <v>126403.92735088183</v>
      </c>
      <c r="J228" s="10">
        <f t="shared" si="118"/>
        <v>140029.23598579052</v>
      </c>
      <c r="K228" s="10">
        <f t="shared" si="118"/>
        <v>160052.36581070558</v>
      </c>
      <c r="L228" s="10">
        <f t="shared" si="118"/>
        <v>147931.99162881708</v>
      </c>
      <c r="M228" s="10">
        <f t="shared" si="118"/>
        <v>133989.57034878436</v>
      </c>
      <c r="N228" s="10">
        <f t="shared" si="118"/>
        <v>117273.32111578363</v>
      </c>
      <c r="O228" s="10">
        <f t="shared" si="118"/>
        <v>139381.876250458</v>
      </c>
      <c r="P228" s="10">
        <f t="shared" si="118"/>
        <v>149376.66174325897</v>
      </c>
      <c r="Q228" s="10">
        <f t="shared" si="118"/>
        <v>155119.3304769257</v>
      </c>
      <c r="R228" s="10">
        <f t="shared" si="118"/>
        <v>172436.9661886039</v>
      </c>
      <c r="S228" s="10">
        <f t="shared" si="118"/>
        <v>166981.21103224994</v>
      </c>
      <c r="T228" s="10">
        <f>SUM(T225:T227)</f>
        <v>161525.45587589598</v>
      </c>
      <c r="U228" s="10">
        <f>SUM(U225:U227)</f>
        <v>156069.70071954202</v>
      </c>
      <c r="V228" s="10">
        <f>SUM(V225:V227)</f>
        <v>150613.94556318806</v>
      </c>
      <c r="W228" s="10">
        <f>SUM(W225:W227)</f>
        <v>145158.1904068341</v>
      </c>
      <c r="X228" s="10">
        <f>SUM(X225:X227)</f>
        <v>139702.43525048014</v>
      </c>
    </row>
    <row r="229" spans="1:5" ht="12.75">
      <c r="A229" s="5"/>
      <c r="B229" s="6"/>
      <c r="E229" s="9"/>
    </row>
    <row r="230" ht="12.75">
      <c r="C230" s="7" t="s">
        <v>21</v>
      </c>
    </row>
    <row r="231" spans="1:24" ht="12.75">
      <c r="A231" s="1" t="s">
        <v>30</v>
      </c>
      <c r="B231" t="s">
        <v>31</v>
      </c>
      <c r="C231" s="23">
        <v>0</v>
      </c>
      <c r="E231" s="6">
        <f>E$228*$C231</f>
        <v>0</v>
      </c>
      <c r="F231" s="6">
        <f>F$228*$C231</f>
        <v>0</v>
      </c>
      <c r="G231" s="6">
        <f>G$228*$C231</f>
        <v>0</v>
      </c>
      <c r="H231" s="6">
        <f>H$228*$C231</f>
        <v>0</v>
      </c>
      <c r="I231" s="6">
        <f>I$228*$C231</f>
        <v>0</v>
      </c>
      <c r="J231" s="6">
        <f>J$228*$C231</f>
        <v>0</v>
      </c>
      <c r="K231" s="6">
        <f>K$228*$C231</f>
        <v>0</v>
      </c>
      <c r="L231" s="6">
        <f>L$228*$C231</f>
        <v>0</v>
      </c>
      <c r="M231" s="6">
        <f>M$228*$C231</f>
        <v>0</v>
      </c>
      <c r="N231" s="6">
        <f>N$228*$C231</f>
        <v>0</v>
      </c>
      <c r="O231" s="6">
        <f>O$228*$C231</f>
        <v>0</v>
      </c>
      <c r="P231" s="6">
        <f>P$228*$C231</f>
        <v>0</v>
      </c>
      <c r="Q231" s="6">
        <f>Q$228*$C231</f>
        <v>0</v>
      </c>
      <c r="R231" s="6">
        <f>R$228*$C231</f>
        <v>0</v>
      </c>
      <c r="S231" s="6">
        <f>S$228*$C231</f>
        <v>0</v>
      </c>
      <c r="T231" s="6">
        <f>T$228*$C231</f>
        <v>0</v>
      </c>
      <c r="U231" s="6">
        <f>U$228*$C231</f>
        <v>0</v>
      </c>
      <c r="V231" s="6">
        <f>V$228*$C231</f>
        <v>0</v>
      </c>
      <c r="W231" s="6">
        <f>W$228*$C231</f>
        <v>0</v>
      </c>
      <c r="X231" s="6">
        <f>X$228*$C231</f>
        <v>0</v>
      </c>
    </row>
    <row r="232" spans="1:24" ht="12.75">
      <c r="A232" s="1" t="s">
        <v>40</v>
      </c>
      <c r="B232" t="s">
        <v>45</v>
      </c>
      <c r="C232" s="23">
        <v>0</v>
      </c>
      <c r="E232" s="6">
        <f aca="true" t="shared" si="119" ref="E232:T245">E$228*$C232</f>
        <v>0</v>
      </c>
      <c r="F232" s="6">
        <f t="shared" si="119"/>
        <v>0</v>
      </c>
      <c r="G232" s="6">
        <f t="shared" si="119"/>
        <v>0</v>
      </c>
      <c r="H232" s="6">
        <f t="shared" si="119"/>
        <v>0</v>
      </c>
      <c r="I232" s="6">
        <f t="shared" si="119"/>
        <v>0</v>
      </c>
      <c r="J232" s="6">
        <f t="shared" si="119"/>
        <v>0</v>
      </c>
      <c r="K232" s="6">
        <f t="shared" si="119"/>
        <v>0</v>
      </c>
      <c r="L232" s="6">
        <f t="shared" si="119"/>
        <v>0</v>
      </c>
      <c r="M232" s="6">
        <f t="shared" si="119"/>
        <v>0</v>
      </c>
      <c r="N232" s="6">
        <f t="shared" si="119"/>
        <v>0</v>
      </c>
      <c r="O232" s="6">
        <f t="shared" si="119"/>
        <v>0</v>
      </c>
      <c r="P232" s="6">
        <f t="shared" si="119"/>
        <v>0</v>
      </c>
      <c r="Q232" s="6">
        <f t="shared" si="119"/>
        <v>0</v>
      </c>
      <c r="R232" s="6">
        <f t="shared" si="119"/>
        <v>0</v>
      </c>
      <c r="S232" s="6">
        <f t="shared" si="119"/>
        <v>0</v>
      </c>
      <c r="T232" s="6">
        <f t="shared" si="119"/>
        <v>0</v>
      </c>
      <c r="U232" s="6">
        <f>U$228*$C232</f>
        <v>0</v>
      </c>
      <c r="V232" s="6">
        <f>V$228*$C232</f>
        <v>0</v>
      </c>
      <c r="W232" s="6">
        <f>W$228*$C232</f>
        <v>0</v>
      </c>
      <c r="X232" s="6">
        <f>X$228*$C232</f>
        <v>0</v>
      </c>
    </row>
    <row r="233" spans="1:24" ht="12.75">
      <c r="A233" s="1" t="s">
        <v>41</v>
      </c>
      <c r="B233" t="s">
        <v>44</v>
      </c>
      <c r="C233" s="23">
        <v>0</v>
      </c>
      <c r="E233" s="6">
        <f t="shared" si="119"/>
        <v>0</v>
      </c>
      <c r="F233" s="6">
        <f t="shared" si="119"/>
        <v>0</v>
      </c>
      <c r="G233" s="6">
        <f t="shared" si="119"/>
        <v>0</v>
      </c>
      <c r="H233" s="6">
        <f t="shared" si="119"/>
        <v>0</v>
      </c>
      <c r="I233" s="6">
        <f t="shared" si="119"/>
        <v>0</v>
      </c>
      <c r="J233" s="6">
        <f t="shared" si="119"/>
        <v>0</v>
      </c>
      <c r="K233" s="6">
        <f t="shared" si="119"/>
        <v>0</v>
      </c>
      <c r="L233" s="6">
        <f t="shared" si="119"/>
        <v>0</v>
      </c>
      <c r="M233" s="6">
        <f t="shared" si="119"/>
        <v>0</v>
      </c>
      <c r="N233" s="6">
        <f t="shared" si="119"/>
        <v>0</v>
      </c>
      <c r="O233" s="6">
        <f t="shared" si="119"/>
        <v>0</v>
      </c>
      <c r="P233" s="6">
        <f t="shared" si="119"/>
        <v>0</v>
      </c>
      <c r="Q233" s="6">
        <f t="shared" si="119"/>
        <v>0</v>
      </c>
      <c r="R233" s="6">
        <f t="shared" si="119"/>
        <v>0</v>
      </c>
      <c r="S233" s="6">
        <f t="shared" si="119"/>
        <v>0</v>
      </c>
      <c r="T233" s="6">
        <f>T$228*$C233</f>
        <v>0</v>
      </c>
      <c r="U233" s="6">
        <f>U$228*$C233</f>
        <v>0</v>
      </c>
      <c r="V233" s="6">
        <f>V$228*$C233</f>
        <v>0</v>
      </c>
      <c r="W233" s="6">
        <f>W$228*$C233</f>
        <v>0</v>
      </c>
      <c r="X233" s="6">
        <f>X$228*$C233</f>
        <v>0</v>
      </c>
    </row>
    <row r="234" spans="1:24" ht="12.75">
      <c r="A234" s="1" t="s">
        <v>42</v>
      </c>
      <c r="B234" t="s">
        <v>43</v>
      </c>
      <c r="C234" s="23">
        <v>0</v>
      </c>
      <c r="E234" s="6">
        <f t="shared" si="119"/>
        <v>0</v>
      </c>
      <c r="F234" s="6">
        <f t="shared" si="119"/>
        <v>0</v>
      </c>
      <c r="G234" s="6">
        <f t="shared" si="119"/>
        <v>0</v>
      </c>
      <c r="H234" s="6">
        <f t="shared" si="119"/>
        <v>0</v>
      </c>
      <c r="I234" s="6">
        <f t="shared" si="119"/>
        <v>0</v>
      </c>
      <c r="J234" s="6">
        <f t="shared" si="119"/>
        <v>0</v>
      </c>
      <c r="K234" s="6">
        <f t="shared" si="119"/>
        <v>0</v>
      </c>
      <c r="L234" s="6">
        <f t="shared" si="119"/>
        <v>0</v>
      </c>
      <c r="M234" s="6">
        <f t="shared" si="119"/>
        <v>0</v>
      </c>
      <c r="N234" s="6">
        <f t="shared" si="119"/>
        <v>0</v>
      </c>
      <c r="O234" s="6">
        <f t="shared" si="119"/>
        <v>0</v>
      </c>
      <c r="P234" s="6">
        <f t="shared" si="119"/>
        <v>0</v>
      </c>
      <c r="Q234" s="6">
        <f t="shared" si="119"/>
        <v>0</v>
      </c>
      <c r="R234" s="6">
        <f t="shared" si="119"/>
        <v>0</v>
      </c>
      <c r="S234" s="6">
        <f t="shared" si="119"/>
        <v>0</v>
      </c>
      <c r="T234" s="6">
        <f>T$228*$C234</f>
        <v>0</v>
      </c>
      <c r="U234" s="6">
        <f>U$228*$C234</f>
        <v>0</v>
      </c>
      <c r="V234" s="6">
        <f>V$228*$C234</f>
        <v>0</v>
      </c>
      <c r="W234" s="6">
        <f>W$228*$C234</f>
        <v>0</v>
      </c>
      <c r="X234" s="6">
        <f>X$228*$C234</f>
        <v>0</v>
      </c>
    </row>
    <row r="235" spans="1:24" ht="12.75">
      <c r="A235" s="1" t="s">
        <v>0</v>
      </c>
      <c r="B235" t="s">
        <v>9</v>
      </c>
      <c r="C235" s="23">
        <v>0.36</v>
      </c>
      <c r="E235" s="6">
        <f t="shared" si="119"/>
        <v>0</v>
      </c>
      <c r="F235" s="6">
        <f t="shared" si="119"/>
        <v>34560</v>
      </c>
      <c r="G235" s="6">
        <f t="shared" si="119"/>
        <v>39637.856482874246</v>
      </c>
      <c r="H235" s="6">
        <f t="shared" si="119"/>
        <v>42092.78951794448</v>
      </c>
      <c r="I235" s="6">
        <f t="shared" si="119"/>
        <v>45505.41384631746</v>
      </c>
      <c r="J235" s="6">
        <f t="shared" si="119"/>
        <v>50410.52495488459</v>
      </c>
      <c r="K235" s="6">
        <f t="shared" si="119"/>
        <v>57618.851691854004</v>
      </c>
      <c r="L235" s="6">
        <f t="shared" si="119"/>
        <v>53255.51698637415</v>
      </c>
      <c r="M235" s="6">
        <f t="shared" si="119"/>
        <v>48236.24532556237</v>
      </c>
      <c r="N235" s="6">
        <f t="shared" si="119"/>
        <v>42218.39560168211</v>
      </c>
      <c r="O235" s="6">
        <f t="shared" si="119"/>
        <v>50177.47545016488</v>
      </c>
      <c r="P235" s="6">
        <f t="shared" si="119"/>
        <v>53775.598227573224</v>
      </c>
      <c r="Q235" s="6">
        <f t="shared" si="119"/>
        <v>55842.95897169325</v>
      </c>
      <c r="R235" s="6">
        <f t="shared" si="119"/>
        <v>62077.3078278974</v>
      </c>
      <c r="S235" s="6">
        <f t="shared" si="119"/>
        <v>60113.235971609975</v>
      </c>
      <c r="T235" s="6">
        <f>T$228*$C235</f>
        <v>58149.16411532255</v>
      </c>
      <c r="U235" s="6">
        <f>U$228*$C235</f>
        <v>56185.092259035126</v>
      </c>
      <c r="V235" s="6">
        <f>V$228*$C235</f>
        <v>54221.0204027477</v>
      </c>
      <c r="W235" s="6">
        <f>W$228*$C235</f>
        <v>52256.94854646027</v>
      </c>
      <c r="X235" s="6">
        <f>X$228*$C235</f>
        <v>50292.876690172845</v>
      </c>
    </row>
    <row r="236" spans="1:24" ht="12.75">
      <c r="A236" s="2" t="s">
        <v>1</v>
      </c>
      <c r="B236" t="s">
        <v>10</v>
      </c>
      <c r="C236" s="23">
        <v>0.3</v>
      </c>
      <c r="E236" s="6">
        <f t="shared" si="119"/>
        <v>0</v>
      </c>
      <c r="F236" s="6">
        <f t="shared" si="119"/>
        <v>28800</v>
      </c>
      <c r="G236" s="6">
        <f t="shared" si="119"/>
        <v>33031.547069061875</v>
      </c>
      <c r="H236" s="6">
        <f t="shared" si="119"/>
        <v>35077.32459828707</v>
      </c>
      <c r="I236" s="6">
        <f t="shared" si="119"/>
        <v>37921.17820526455</v>
      </c>
      <c r="J236" s="6">
        <f t="shared" si="119"/>
        <v>42008.77079573715</v>
      </c>
      <c r="K236" s="6">
        <f t="shared" si="119"/>
        <v>48015.70974321167</v>
      </c>
      <c r="L236" s="6">
        <f t="shared" si="119"/>
        <v>44379.59748864512</v>
      </c>
      <c r="M236" s="6">
        <f t="shared" si="119"/>
        <v>40196.871104635306</v>
      </c>
      <c r="N236" s="6">
        <f t="shared" si="119"/>
        <v>35181.996334735086</v>
      </c>
      <c r="O236" s="6">
        <f t="shared" si="119"/>
        <v>41814.5628751374</v>
      </c>
      <c r="P236" s="6">
        <f t="shared" si="119"/>
        <v>44812.99852297769</v>
      </c>
      <c r="Q236" s="6">
        <f t="shared" si="119"/>
        <v>46535.79914307771</v>
      </c>
      <c r="R236" s="6">
        <f t="shared" si="119"/>
        <v>51731.089856581166</v>
      </c>
      <c r="S236" s="6">
        <f t="shared" si="119"/>
        <v>50094.363309674976</v>
      </c>
      <c r="T236" s="6">
        <f>T$228*$C236</f>
        <v>48457.636762768794</v>
      </c>
      <c r="U236" s="6">
        <f>U$228*$C236</f>
        <v>46820.910215862605</v>
      </c>
      <c r="V236" s="6">
        <f>V$228*$C236</f>
        <v>45184.183668956415</v>
      </c>
      <c r="W236" s="6">
        <f>W$228*$C236</f>
        <v>43547.457122050226</v>
      </c>
      <c r="X236" s="6">
        <f>X$228*$C236</f>
        <v>41910.730575144036</v>
      </c>
    </row>
    <row r="237" spans="1:24" ht="12.75">
      <c r="A237" s="2" t="s">
        <v>2</v>
      </c>
      <c r="B237" t="s">
        <v>11</v>
      </c>
      <c r="C237" s="23">
        <v>0</v>
      </c>
      <c r="E237" s="6">
        <f t="shared" si="119"/>
        <v>0</v>
      </c>
      <c r="F237" s="6">
        <f t="shared" si="119"/>
        <v>0</v>
      </c>
      <c r="G237" s="6">
        <f t="shared" si="119"/>
        <v>0</v>
      </c>
      <c r="H237" s="6">
        <f t="shared" si="119"/>
        <v>0</v>
      </c>
      <c r="I237" s="6">
        <f t="shared" si="119"/>
        <v>0</v>
      </c>
      <c r="J237" s="6">
        <f t="shared" si="119"/>
        <v>0</v>
      </c>
      <c r="K237" s="6">
        <f t="shared" si="119"/>
        <v>0</v>
      </c>
      <c r="L237" s="6">
        <f t="shared" si="119"/>
        <v>0</v>
      </c>
      <c r="M237" s="6">
        <f t="shared" si="119"/>
        <v>0</v>
      </c>
      <c r="N237" s="6">
        <f t="shared" si="119"/>
        <v>0</v>
      </c>
      <c r="O237" s="6">
        <f t="shared" si="119"/>
        <v>0</v>
      </c>
      <c r="P237" s="6">
        <f t="shared" si="119"/>
        <v>0</v>
      </c>
      <c r="Q237" s="6">
        <f t="shared" si="119"/>
        <v>0</v>
      </c>
      <c r="R237" s="6">
        <f t="shared" si="119"/>
        <v>0</v>
      </c>
      <c r="S237" s="6">
        <f t="shared" si="119"/>
        <v>0</v>
      </c>
      <c r="T237" s="6">
        <f>T$228*$C237</f>
        <v>0</v>
      </c>
      <c r="U237" s="6">
        <f>U$228*$C237</f>
        <v>0</v>
      </c>
      <c r="V237" s="6">
        <f>V$228*$C237</f>
        <v>0</v>
      </c>
      <c r="W237" s="6">
        <f>W$228*$C237</f>
        <v>0</v>
      </c>
      <c r="X237" s="6">
        <f>X$228*$C237</f>
        <v>0</v>
      </c>
    </row>
    <row r="238" spans="1:24" ht="12.75">
      <c r="A238" s="2" t="s">
        <v>3</v>
      </c>
      <c r="B238" t="s">
        <v>12</v>
      </c>
      <c r="C238" s="23">
        <v>0</v>
      </c>
      <c r="E238" s="6">
        <f t="shared" si="119"/>
        <v>0</v>
      </c>
      <c r="F238" s="6">
        <f t="shared" si="119"/>
        <v>0</v>
      </c>
      <c r="G238" s="6">
        <f t="shared" si="119"/>
        <v>0</v>
      </c>
      <c r="H238" s="6">
        <f t="shared" si="119"/>
        <v>0</v>
      </c>
      <c r="I238" s="6">
        <f t="shared" si="119"/>
        <v>0</v>
      </c>
      <c r="J238" s="6">
        <f t="shared" si="119"/>
        <v>0</v>
      </c>
      <c r="K238" s="6">
        <f t="shared" si="119"/>
        <v>0</v>
      </c>
      <c r="L238" s="6">
        <f t="shared" si="119"/>
        <v>0</v>
      </c>
      <c r="M238" s="6">
        <f t="shared" si="119"/>
        <v>0</v>
      </c>
      <c r="N238" s="6">
        <f t="shared" si="119"/>
        <v>0</v>
      </c>
      <c r="O238" s="6">
        <f t="shared" si="119"/>
        <v>0</v>
      </c>
      <c r="P238" s="6">
        <f t="shared" si="119"/>
        <v>0</v>
      </c>
      <c r="Q238" s="6">
        <f t="shared" si="119"/>
        <v>0</v>
      </c>
      <c r="R238" s="6">
        <f t="shared" si="119"/>
        <v>0</v>
      </c>
      <c r="S238" s="6">
        <f t="shared" si="119"/>
        <v>0</v>
      </c>
      <c r="T238" s="6">
        <f>T$228*$C238</f>
        <v>0</v>
      </c>
      <c r="U238" s="6">
        <f>U$228*$C238</f>
        <v>0</v>
      </c>
      <c r="V238" s="6">
        <f>V$228*$C238</f>
        <v>0</v>
      </c>
      <c r="W238" s="6">
        <f>W$228*$C238</f>
        <v>0</v>
      </c>
      <c r="X238" s="6">
        <f>X$228*$C238</f>
        <v>0</v>
      </c>
    </row>
    <row r="239" spans="1:24" ht="12.75">
      <c r="A239" s="2" t="s">
        <v>4</v>
      </c>
      <c r="B239" t="s">
        <v>13</v>
      </c>
      <c r="C239" s="23">
        <v>0</v>
      </c>
      <c r="E239" s="6">
        <f t="shared" si="119"/>
        <v>0</v>
      </c>
      <c r="F239" s="6">
        <f t="shared" si="119"/>
        <v>0</v>
      </c>
      <c r="G239" s="6">
        <f t="shared" si="119"/>
        <v>0</v>
      </c>
      <c r="H239" s="6">
        <f t="shared" si="119"/>
        <v>0</v>
      </c>
      <c r="I239" s="6">
        <f t="shared" si="119"/>
        <v>0</v>
      </c>
      <c r="J239" s="6">
        <f t="shared" si="119"/>
        <v>0</v>
      </c>
      <c r="K239" s="6">
        <f t="shared" si="119"/>
        <v>0</v>
      </c>
      <c r="L239" s="6">
        <f t="shared" si="119"/>
        <v>0</v>
      </c>
      <c r="M239" s="6">
        <f t="shared" si="119"/>
        <v>0</v>
      </c>
      <c r="N239" s="6">
        <f t="shared" si="119"/>
        <v>0</v>
      </c>
      <c r="O239" s="6">
        <f t="shared" si="119"/>
        <v>0</v>
      </c>
      <c r="P239" s="6">
        <f t="shared" si="119"/>
        <v>0</v>
      </c>
      <c r="Q239" s="6">
        <f t="shared" si="119"/>
        <v>0</v>
      </c>
      <c r="R239" s="6">
        <f t="shared" si="119"/>
        <v>0</v>
      </c>
      <c r="S239" s="6">
        <f t="shared" si="119"/>
        <v>0</v>
      </c>
      <c r="T239" s="6">
        <f>T$228*$C239</f>
        <v>0</v>
      </c>
      <c r="U239" s="6">
        <f>U$228*$C239</f>
        <v>0</v>
      </c>
      <c r="V239" s="6">
        <f>V$228*$C239</f>
        <v>0</v>
      </c>
      <c r="W239" s="6">
        <f>W$228*$C239</f>
        <v>0</v>
      </c>
      <c r="X239" s="6">
        <f>X$228*$C239</f>
        <v>0</v>
      </c>
    </row>
    <row r="240" spans="1:24" ht="12.75">
      <c r="A240" s="2" t="s">
        <v>5</v>
      </c>
      <c r="B240" t="s">
        <v>14</v>
      </c>
      <c r="C240" s="23">
        <v>0</v>
      </c>
      <c r="E240" s="6">
        <f t="shared" si="119"/>
        <v>0</v>
      </c>
      <c r="F240" s="6">
        <f t="shared" si="119"/>
        <v>0</v>
      </c>
      <c r="G240" s="6">
        <f t="shared" si="119"/>
        <v>0</v>
      </c>
      <c r="H240" s="6">
        <f t="shared" si="119"/>
        <v>0</v>
      </c>
      <c r="I240" s="6">
        <f t="shared" si="119"/>
        <v>0</v>
      </c>
      <c r="J240" s="6">
        <f t="shared" si="119"/>
        <v>0</v>
      </c>
      <c r="K240" s="6">
        <f t="shared" si="119"/>
        <v>0</v>
      </c>
      <c r="L240" s="6">
        <f t="shared" si="119"/>
        <v>0</v>
      </c>
      <c r="M240" s="6">
        <f t="shared" si="119"/>
        <v>0</v>
      </c>
      <c r="N240" s="6">
        <f t="shared" si="119"/>
        <v>0</v>
      </c>
      <c r="O240" s="6">
        <f t="shared" si="119"/>
        <v>0</v>
      </c>
      <c r="P240" s="6">
        <f t="shared" si="119"/>
        <v>0</v>
      </c>
      <c r="Q240" s="6">
        <f t="shared" si="119"/>
        <v>0</v>
      </c>
      <c r="R240" s="6">
        <f t="shared" si="119"/>
        <v>0</v>
      </c>
      <c r="S240" s="6">
        <f t="shared" si="119"/>
        <v>0</v>
      </c>
      <c r="T240" s="6">
        <f>T$228*$C240</f>
        <v>0</v>
      </c>
      <c r="U240" s="6">
        <f>U$228*$C240</f>
        <v>0</v>
      </c>
      <c r="V240" s="6">
        <f>V$228*$C240</f>
        <v>0</v>
      </c>
      <c r="W240" s="6">
        <f>W$228*$C240</f>
        <v>0</v>
      </c>
      <c r="X240" s="6">
        <f>X$228*$C240</f>
        <v>0</v>
      </c>
    </row>
    <row r="241" spans="1:24" ht="12.75">
      <c r="A241" s="2" t="s">
        <v>6</v>
      </c>
      <c r="B241" t="s">
        <v>15</v>
      </c>
      <c r="C241" s="23">
        <v>0</v>
      </c>
      <c r="E241" s="6">
        <f t="shared" si="119"/>
        <v>0</v>
      </c>
      <c r="F241" s="6">
        <f t="shared" si="119"/>
        <v>0</v>
      </c>
      <c r="G241" s="6">
        <f t="shared" si="119"/>
        <v>0</v>
      </c>
      <c r="H241" s="6">
        <f t="shared" si="119"/>
        <v>0</v>
      </c>
      <c r="I241" s="6">
        <f t="shared" si="119"/>
        <v>0</v>
      </c>
      <c r="J241" s="6">
        <f t="shared" si="119"/>
        <v>0</v>
      </c>
      <c r="K241" s="6">
        <f t="shared" si="119"/>
        <v>0</v>
      </c>
      <c r="L241" s="6">
        <f t="shared" si="119"/>
        <v>0</v>
      </c>
      <c r="M241" s="6">
        <f t="shared" si="119"/>
        <v>0</v>
      </c>
      <c r="N241" s="6">
        <f t="shared" si="119"/>
        <v>0</v>
      </c>
      <c r="O241" s="6">
        <f t="shared" si="119"/>
        <v>0</v>
      </c>
      <c r="P241" s="6">
        <f t="shared" si="119"/>
        <v>0</v>
      </c>
      <c r="Q241" s="6">
        <f t="shared" si="119"/>
        <v>0</v>
      </c>
      <c r="R241" s="6">
        <f t="shared" si="119"/>
        <v>0</v>
      </c>
      <c r="S241" s="6">
        <f t="shared" si="119"/>
        <v>0</v>
      </c>
      <c r="T241" s="6">
        <f>T$228*$C241</f>
        <v>0</v>
      </c>
      <c r="U241" s="6">
        <f>U$228*$C241</f>
        <v>0</v>
      </c>
      <c r="V241" s="6">
        <f>V$228*$C241</f>
        <v>0</v>
      </c>
      <c r="W241" s="6">
        <f>W$228*$C241</f>
        <v>0</v>
      </c>
      <c r="X241" s="6">
        <f>X$228*$C241</f>
        <v>0</v>
      </c>
    </row>
    <row r="242" spans="1:24" ht="12.75">
      <c r="A242" s="2" t="s">
        <v>7</v>
      </c>
      <c r="B242" t="s">
        <v>16</v>
      </c>
      <c r="C242" s="23">
        <v>0</v>
      </c>
      <c r="E242" s="6">
        <f t="shared" si="119"/>
        <v>0</v>
      </c>
      <c r="F242" s="6">
        <f t="shared" si="119"/>
        <v>0</v>
      </c>
      <c r="G242" s="6">
        <f t="shared" si="119"/>
        <v>0</v>
      </c>
      <c r="H242" s="6">
        <f t="shared" si="119"/>
        <v>0</v>
      </c>
      <c r="I242" s="6">
        <f t="shared" si="119"/>
        <v>0</v>
      </c>
      <c r="J242" s="6">
        <f t="shared" si="119"/>
        <v>0</v>
      </c>
      <c r="K242" s="6">
        <f t="shared" si="119"/>
        <v>0</v>
      </c>
      <c r="L242" s="6">
        <f t="shared" si="119"/>
        <v>0</v>
      </c>
      <c r="M242" s="6">
        <f t="shared" si="119"/>
        <v>0</v>
      </c>
      <c r="N242" s="6">
        <f t="shared" si="119"/>
        <v>0</v>
      </c>
      <c r="O242" s="6">
        <f t="shared" si="119"/>
        <v>0</v>
      </c>
      <c r="P242" s="6">
        <f t="shared" si="119"/>
        <v>0</v>
      </c>
      <c r="Q242" s="6">
        <f t="shared" si="119"/>
        <v>0</v>
      </c>
      <c r="R242" s="6">
        <f t="shared" si="119"/>
        <v>0</v>
      </c>
      <c r="S242" s="6">
        <f t="shared" si="119"/>
        <v>0</v>
      </c>
      <c r="T242" s="6">
        <f>T$228*$C242</f>
        <v>0</v>
      </c>
      <c r="U242" s="6">
        <f>U$228*$C242</f>
        <v>0</v>
      </c>
      <c r="V242" s="6">
        <f>V$228*$C242</f>
        <v>0</v>
      </c>
      <c r="W242" s="6">
        <f>W$228*$C242</f>
        <v>0</v>
      </c>
      <c r="X242" s="6">
        <f>X$228*$C242</f>
        <v>0</v>
      </c>
    </row>
    <row r="243" spans="1:24" ht="12.75">
      <c r="A243" s="41" t="s">
        <v>94</v>
      </c>
      <c r="B243" s="39" t="s">
        <v>93</v>
      </c>
      <c r="C243" s="23">
        <v>0.3</v>
      </c>
      <c r="E243" s="6">
        <f t="shared" si="119"/>
        <v>0</v>
      </c>
      <c r="F243" s="6">
        <f t="shared" si="119"/>
        <v>28800</v>
      </c>
      <c r="G243" s="6">
        <f t="shared" si="119"/>
        <v>33031.547069061875</v>
      </c>
      <c r="H243" s="6">
        <f t="shared" si="119"/>
        <v>35077.32459828707</v>
      </c>
      <c r="I243" s="6">
        <f t="shared" si="119"/>
        <v>37921.17820526455</v>
      </c>
      <c r="J243" s="6">
        <f t="shared" si="119"/>
        <v>42008.77079573715</v>
      </c>
      <c r="K243" s="6">
        <f t="shared" si="119"/>
        <v>48015.70974321167</v>
      </c>
      <c r="L243" s="6">
        <f t="shared" si="119"/>
        <v>44379.59748864512</v>
      </c>
      <c r="M243" s="6">
        <f t="shared" si="119"/>
        <v>40196.871104635306</v>
      </c>
      <c r="N243" s="6">
        <f t="shared" si="119"/>
        <v>35181.996334735086</v>
      </c>
      <c r="O243" s="6">
        <f t="shared" si="119"/>
        <v>41814.5628751374</v>
      </c>
      <c r="P243" s="6">
        <f t="shared" si="119"/>
        <v>44812.99852297769</v>
      </c>
      <c r="Q243" s="6">
        <f t="shared" si="119"/>
        <v>46535.79914307771</v>
      </c>
      <c r="R243" s="6">
        <f t="shared" si="119"/>
        <v>51731.089856581166</v>
      </c>
      <c r="S243" s="6">
        <f t="shared" si="119"/>
        <v>50094.363309674976</v>
      </c>
      <c r="T243" s="6">
        <f>T$228*$C243</f>
        <v>48457.636762768794</v>
      </c>
      <c r="U243" s="6">
        <f>U$228*$C243</f>
        <v>46820.910215862605</v>
      </c>
      <c r="V243" s="6">
        <f>V$228*$C243</f>
        <v>45184.183668956415</v>
      </c>
      <c r="W243" s="6">
        <f>W$228*$C243</f>
        <v>43547.457122050226</v>
      </c>
      <c r="X243" s="6">
        <f>X$228*$C243</f>
        <v>41910.730575144036</v>
      </c>
    </row>
    <row r="244" spans="1:24" ht="12.75">
      <c r="A244" s="2" t="s">
        <v>28</v>
      </c>
      <c r="B244" t="s">
        <v>18</v>
      </c>
      <c r="C244" s="23">
        <v>0</v>
      </c>
      <c r="E244" s="6">
        <f t="shared" si="119"/>
        <v>0</v>
      </c>
      <c r="F244" s="6">
        <f t="shared" si="119"/>
        <v>0</v>
      </c>
      <c r="G244" s="6">
        <f t="shared" si="119"/>
        <v>0</v>
      </c>
      <c r="H244" s="6">
        <f t="shared" si="119"/>
        <v>0</v>
      </c>
      <c r="I244" s="6">
        <f t="shared" si="119"/>
        <v>0</v>
      </c>
      <c r="J244" s="6">
        <f t="shared" si="119"/>
        <v>0</v>
      </c>
      <c r="K244" s="6">
        <f t="shared" si="119"/>
        <v>0</v>
      </c>
      <c r="L244" s="6">
        <f t="shared" si="119"/>
        <v>0</v>
      </c>
      <c r="M244" s="6">
        <f t="shared" si="119"/>
        <v>0</v>
      </c>
      <c r="N244" s="6">
        <f t="shared" si="119"/>
        <v>0</v>
      </c>
      <c r="O244" s="6">
        <f t="shared" si="119"/>
        <v>0</v>
      </c>
      <c r="P244" s="6">
        <f t="shared" si="119"/>
        <v>0</v>
      </c>
      <c r="Q244" s="6">
        <f t="shared" si="119"/>
        <v>0</v>
      </c>
      <c r="R244" s="6">
        <f t="shared" si="119"/>
        <v>0</v>
      </c>
      <c r="S244" s="6">
        <f t="shared" si="119"/>
        <v>0</v>
      </c>
      <c r="T244" s="6">
        <f>T$228*$C244</f>
        <v>0</v>
      </c>
      <c r="U244" s="6">
        <f>U$228*$C244</f>
        <v>0</v>
      </c>
      <c r="V244" s="6">
        <f>V$228*$C244</f>
        <v>0</v>
      </c>
      <c r="W244" s="6">
        <f>W$228*$C244</f>
        <v>0</v>
      </c>
      <c r="X244" s="6">
        <f>X$228*$C244</f>
        <v>0</v>
      </c>
    </row>
    <row r="245" spans="1:24" ht="12.75">
      <c r="A245" s="2" t="s">
        <v>29</v>
      </c>
      <c r="C245" s="23">
        <v>0.04</v>
      </c>
      <c r="E245" s="6">
        <f t="shared" si="119"/>
        <v>0</v>
      </c>
      <c r="F245" s="6">
        <f t="shared" si="119"/>
        <v>3840</v>
      </c>
      <c r="G245" s="6">
        <f t="shared" si="119"/>
        <v>4404.206275874916</v>
      </c>
      <c r="H245" s="6">
        <f t="shared" si="119"/>
        <v>4676.976613104943</v>
      </c>
      <c r="I245" s="6">
        <f t="shared" si="119"/>
        <v>5056.157094035273</v>
      </c>
      <c r="J245" s="6">
        <f t="shared" si="119"/>
        <v>5601.169439431621</v>
      </c>
      <c r="K245" s="6">
        <f t="shared" si="119"/>
        <v>6402.094632428223</v>
      </c>
      <c r="L245" s="6">
        <f t="shared" si="119"/>
        <v>5917.279665152683</v>
      </c>
      <c r="M245" s="6">
        <f t="shared" si="119"/>
        <v>5359.582813951374</v>
      </c>
      <c r="N245" s="6">
        <f t="shared" si="119"/>
        <v>4690.932844631346</v>
      </c>
      <c r="O245" s="6">
        <f t="shared" si="119"/>
        <v>5575.27505001832</v>
      </c>
      <c r="P245" s="6">
        <f t="shared" si="119"/>
        <v>5975.066469730359</v>
      </c>
      <c r="Q245" s="6">
        <f t="shared" si="119"/>
        <v>6204.773219077028</v>
      </c>
      <c r="R245" s="6">
        <f t="shared" si="119"/>
        <v>6897.478647544156</v>
      </c>
      <c r="S245" s="6">
        <f t="shared" si="119"/>
        <v>6679.248441289998</v>
      </c>
      <c r="T245" s="6">
        <f>T$228*$C245</f>
        <v>6461.018235035839</v>
      </c>
      <c r="U245" s="6">
        <f>U$228*$C245</f>
        <v>6242.788028781681</v>
      </c>
      <c r="V245" s="6">
        <f>V$228*$C245</f>
        <v>6024.557822527522</v>
      </c>
      <c r="W245" s="6">
        <f>W$228*$C245</f>
        <v>5806.327616273364</v>
      </c>
      <c r="X245" s="6">
        <f>X$228*$C245</f>
        <v>5588.097410019205</v>
      </c>
    </row>
    <row r="247" ht="12.75">
      <c r="E247" t="s">
        <v>23</v>
      </c>
    </row>
    <row r="249" spans="1:24" ht="12.75">
      <c r="A249" s="1" t="s">
        <v>30</v>
      </c>
      <c r="B249" t="s">
        <v>31</v>
      </c>
      <c r="E249" s="6">
        <f aca="true" t="shared" si="120" ref="E249:E260">E21*E231</f>
        <v>0</v>
      </c>
      <c r="F249" s="6">
        <f aca="true" t="shared" si="121" ref="F249:P249">F21*F231</f>
        <v>0</v>
      </c>
      <c r="G249" s="6">
        <f t="shared" si="121"/>
        <v>0</v>
      </c>
      <c r="H249" s="6">
        <f t="shared" si="121"/>
        <v>0</v>
      </c>
      <c r="I249" s="6">
        <f t="shared" si="121"/>
        <v>0</v>
      </c>
      <c r="J249" s="6">
        <f t="shared" si="121"/>
        <v>0</v>
      </c>
      <c r="K249" s="6">
        <f t="shared" si="121"/>
        <v>0</v>
      </c>
      <c r="L249" s="6">
        <f t="shared" si="121"/>
        <v>0</v>
      </c>
      <c r="M249" s="6">
        <f t="shared" si="121"/>
        <v>0</v>
      </c>
      <c r="N249" s="6">
        <f t="shared" si="121"/>
        <v>0</v>
      </c>
      <c r="O249" s="6">
        <f t="shared" si="121"/>
        <v>0</v>
      </c>
      <c r="P249" s="6">
        <f t="shared" si="121"/>
        <v>0</v>
      </c>
      <c r="Q249" s="6">
        <f aca="true" t="shared" si="122" ref="Q249:S260">Q21*Q231</f>
        <v>0</v>
      </c>
      <c r="R249" s="6">
        <f t="shared" si="122"/>
        <v>0</v>
      </c>
      <c r="S249" s="6">
        <f t="shared" si="122"/>
        <v>0</v>
      </c>
      <c r="T249" s="6">
        <f>T21*T231</f>
        <v>0</v>
      </c>
      <c r="U249" s="6">
        <f>U21*U231</f>
        <v>0</v>
      </c>
      <c r="V249" s="6">
        <f>V21*V231</f>
        <v>0</v>
      </c>
      <c r="W249" s="6">
        <f>W21*W231</f>
        <v>0</v>
      </c>
      <c r="X249" s="6">
        <f>X21*X231</f>
        <v>0</v>
      </c>
    </row>
    <row r="250" spans="1:24" ht="12.75">
      <c r="A250" s="1" t="s">
        <v>40</v>
      </c>
      <c r="B250" t="s">
        <v>45</v>
      </c>
      <c r="E250" s="6">
        <f t="shared" si="120"/>
        <v>0</v>
      </c>
      <c r="F250" s="6">
        <f aca="true" t="shared" si="123" ref="F250:P250">F22*F232</f>
        <v>0</v>
      </c>
      <c r="G250" s="6">
        <f t="shared" si="123"/>
        <v>0</v>
      </c>
      <c r="H250" s="6">
        <f t="shared" si="123"/>
        <v>0</v>
      </c>
      <c r="I250" s="6">
        <f t="shared" si="123"/>
        <v>0</v>
      </c>
      <c r="J250" s="6">
        <f t="shared" si="123"/>
        <v>0</v>
      </c>
      <c r="K250" s="6">
        <f t="shared" si="123"/>
        <v>0</v>
      </c>
      <c r="L250" s="6">
        <f t="shared" si="123"/>
        <v>0</v>
      </c>
      <c r="M250" s="6">
        <f t="shared" si="123"/>
        <v>0</v>
      </c>
      <c r="N250" s="6">
        <f t="shared" si="123"/>
        <v>0</v>
      </c>
      <c r="O250" s="6">
        <f t="shared" si="123"/>
        <v>0</v>
      </c>
      <c r="P250" s="6">
        <f t="shared" si="123"/>
        <v>0</v>
      </c>
      <c r="Q250" s="6">
        <f t="shared" si="122"/>
        <v>0</v>
      </c>
      <c r="R250" s="6">
        <f t="shared" si="122"/>
        <v>0</v>
      </c>
      <c r="S250" s="6">
        <f t="shared" si="122"/>
        <v>0</v>
      </c>
      <c r="T250" s="6">
        <f>T22*T232</f>
        <v>0</v>
      </c>
      <c r="U250" s="6">
        <f>U22*U232</f>
        <v>0</v>
      </c>
      <c r="V250" s="6">
        <f>V22*V232</f>
        <v>0</v>
      </c>
      <c r="W250" s="6">
        <f>W22*W232</f>
        <v>0</v>
      </c>
      <c r="X250" s="6">
        <f>X22*X232</f>
        <v>0</v>
      </c>
    </row>
    <row r="251" spans="1:24" ht="12.75">
      <c r="A251" s="1" t="s">
        <v>41</v>
      </c>
      <c r="B251" t="s">
        <v>44</v>
      </c>
      <c r="E251" s="6">
        <f t="shared" si="120"/>
        <v>0</v>
      </c>
      <c r="F251" s="6">
        <f aca="true" t="shared" si="124" ref="F251:P251">F23*F233</f>
        <v>0</v>
      </c>
      <c r="G251" s="6">
        <f t="shared" si="124"/>
        <v>0</v>
      </c>
      <c r="H251" s="6">
        <f t="shared" si="124"/>
        <v>0</v>
      </c>
      <c r="I251" s="6">
        <f t="shared" si="124"/>
        <v>0</v>
      </c>
      <c r="J251" s="6">
        <f t="shared" si="124"/>
        <v>0</v>
      </c>
      <c r="K251" s="6">
        <f t="shared" si="124"/>
        <v>0</v>
      </c>
      <c r="L251" s="6">
        <f t="shared" si="124"/>
        <v>0</v>
      </c>
      <c r="M251" s="6">
        <f t="shared" si="124"/>
        <v>0</v>
      </c>
      <c r="N251" s="6">
        <f t="shared" si="124"/>
        <v>0</v>
      </c>
      <c r="O251" s="6">
        <f t="shared" si="124"/>
        <v>0</v>
      </c>
      <c r="P251" s="6">
        <f t="shared" si="124"/>
        <v>0</v>
      </c>
      <c r="Q251" s="6">
        <f t="shared" si="122"/>
        <v>0</v>
      </c>
      <c r="R251" s="6">
        <f t="shared" si="122"/>
        <v>0</v>
      </c>
      <c r="S251" s="6">
        <f t="shared" si="122"/>
        <v>0</v>
      </c>
      <c r="T251" s="6">
        <f>T23*T233</f>
        <v>0</v>
      </c>
      <c r="U251" s="6">
        <f>U23*U233</f>
        <v>0</v>
      </c>
      <c r="V251" s="6">
        <f>V23*V233</f>
        <v>0</v>
      </c>
      <c r="W251" s="6">
        <f>W23*W233</f>
        <v>0</v>
      </c>
      <c r="X251" s="6">
        <f>X23*X233</f>
        <v>0</v>
      </c>
    </row>
    <row r="252" spans="1:24" ht="12.75">
      <c r="A252" s="1" t="s">
        <v>42</v>
      </c>
      <c r="B252" t="s">
        <v>43</v>
      </c>
      <c r="E252" s="6">
        <f t="shared" si="120"/>
        <v>0</v>
      </c>
      <c r="F252" s="6">
        <f aca="true" t="shared" si="125" ref="F252:P252">F24*F234</f>
        <v>0</v>
      </c>
      <c r="G252" s="6">
        <f t="shared" si="125"/>
        <v>0</v>
      </c>
      <c r="H252" s="6">
        <f t="shared" si="125"/>
        <v>0</v>
      </c>
      <c r="I252" s="6">
        <f t="shared" si="125"/>
        <v>0</v>
      </c>
      <c r="J252" s="6">
        <f t="shared" si="125"/>
        <v>0</v>
      </c>
      <c r="K252" s="6">
        <f t="shared" si="125"/>
        <v>0</v>
      </c>
      <c r="L252" s="6">
        <f t="shared" si="125"/>
        <v>0</v>
      </c>
      <c r="M252" s="6">
        <f t="shared" si="125"/>
        <v>0</v>
      </c>
      <c r="N252" s="6">
        <f t="shared" si="125"/>
        <v>0</v>
      </c>
      <c r="O252" s="6">
        <f t="shared" si="125"/>
        <v>0</v>
      </c>
      <c r="P252" s="6">
        <f t="shared" si="125"/>
        <v>0</v>
      </c>
      <c r="Q252" s="6">
        <f t="shared" si="122"/>
        <v>0</v>
      </c>
      <c r="R252" s="6">
        <f t="shared" si="122"/>
        <v>0</v>
      </c>
      <c r="S252" s="6">
        <f t="shared" si="122"/>
        <v>0</v>
      </c>
      <c r="T252" s="6">
        <f>T24*T234</f>
        <v>0</v>
      </c>
      <c r="U252" s="6">
        <f>U24*U234</f>
        <v>0</v>
      </c>
      <c r="V252" s="6">
        <f>V24*V234</f>
        <v>0</v>
      </c>
      <c r="W252" s="6">
        <f>W24*W234</f>
        <v>0</v>
      </c>
      <c r="X252" s="6">
        <f>X24*X234</f>
        <v>0</v>
      </c>
    </row>
    <row r="253" spans="1:24" ht="12.75">
      <c r="A253" s="1" t="s">
        <v>0</v>
      </c>
      <c r="B253" t="s">
        <v>9</v>
      </c>
      <c r="E253" s="6">
        <f t="shared" si="120"/>
        <v>0</v>
      </c>
      <c r="F253" s="6">
        <f aca="true" t="shared" si="126" ref="F253:P253">F25*F235</f>
        <v>4402.944</v>
      </c>
      <c r="G253" s="6">
        <f t="shared" si="126"/>
        <v>1898.6533255296763</v>
      </c>
      <c r="H253" s="6">
        <f t="shared" si="126"/>
        <v>2925.4488714971417</v>
      </c>
      <c r="I253" s="6">
        <f t="shared" si="126"/>
        <v>2989.7056897030575</v>
      </c>
      <c r="J253" s="6">
        <f t="shared" si="126"/>
        <v>1663.5473235111915</v>
      </c>
      <c r="K253" s="6">
        <f t="shared" si="126"/>
        <v>4707.460183224472</v>
      </c>
      <c r="L253" s="6">
        <f t="shared" si="126"/>
        <v>4334.999082690855</v>
      </c>
      <c r="M253" s="6">
        <f t="shared" si="126"/>
        <v>2517.9320059943557</v>
      </c>
      <c r="N253" s="6">
        <f t="shared" si="126"/>
        <v>1773.1726152706487</v>
      </c>
      <c r="O253" s="6">
        <f t="shared" si="126"/>
        <v>1058.744731998479</v>
      </c>
      <c r="P253" s="6">
        <f t="shared" si="126"/>
        <v>1183.063161006611</v>
      </c>
      <c r="Q253" s="6">
        <f t="shared" si="122"/>
        <v>2786.5636526874932</v>
      </c>
      <c r="R253" s="6">
        <f t="shared" si="122"/>
        <v>0</v>
      </c>
      <c r="S253" s="6">
        <f t="shared" si="122"/>
        <v>0</v>
      </c>
      <c r="T253" s="6">
        <f>T25*T235</f>
        <v>0</v>
      </c>
      <c r="U253" s="6">
        <f>U25*U235</f>
        <v>0</v>
      </c>
      <c r="V253" s="6">
        <f>V25*V235</f>
        <v>0</v>
      </c>
      <c r="W253" s="6">
        <f>W25*W235</f>
        <v>0</v>
      </c>
      <c r="X253" s="6">
        <f>X25*X235</f>
        <v>0</v>
      </c>
    </row>
    <row r="254" spans="1:24" ht="12.75">
      <c r="A254" s="2" t="s">
        <v>1</v>
      </c>
      <c r="B254" t="s">
        <v>10</v>
      </c>
      <c r="E254" s="6">
        <f t="shared" si="120"/>
        <v>0</v>
      </c>
      <c r="F254" s="6">
        <f aca="true" t="shared" si="127" ref="F254:P254">F26*F236</f>
        <v>10359.359999999999</v>
      </c>
      <c r="G254" s="6">
        <f t="shared" si="127"/>
        <v>6923.412265675369</v>
      </c>
      <c r="H254" s="6">
        <f t="shared" si="127"/>
        <v>10870.462893009164</v>
      </c>
      <c r="I254" s="6">
        <f t="shared" si="127"/>
        <v>8820.466050544535</v>
      </c>
      <c r="J254" s="6">
        <f t="shared" si="127"/>
        <v>10002.288326465015</v>
      </c>
      <c r="K254" s="6">
        <f t="shared" si="127"/>
        <v>-5075.260519857474</v>
      </c>
      <c r="L254" s="6">
        <f t="shared" si="127"/>
        <v>-4868.44184450437</v>
      </c>
      <c r="M254" s="6">
        <f t="shared" si="127"/>
        <v>-8425.26418353156</v>
      </c>
      <c r="N254" s="6">
        <f t="shared" si="127"/>
        <v>11029.555850939449</v>
      </c>
      <c r="O254" s="6">
        <f t="shared" si="127"/>
        <v>5235.183271967203</v>
      </c>
      <c r="P254" s="6">
        <f t="shared" si="127"/>
        <v>2679.8173116740654</v>
      </c>
      <c r="Q254" s="6">
        <f t="shared" si="122"/>
        <v>7217.702447091352</v>
      </c>
      <c r="R254" s="6">
        <f t="shared" si="122"/>
        <v>0</v>
      </c>
      <c r="S254" s="6">
        <f t="shared" si="122"/>
        <v>0</v>
      </c>
      <c r="T254" s="6">
        <f>T26*T236</f>
        <v>0</v>
      </c>
      <c r="U254" s="6">
        <f>U26*U236</f>
        <v>0</v>
      </c>
      <c r="V254" s="6">
        <f>V26*V236</f>
        <v>0</v>
      </c>
      <c r="W254" s="6">
        <f>W26*W236</f>
        <v>0</v>
      </c>
      <c r="X254" s="6">
        <f>X26*X236</f>
        <v>0</v>
      </c>
    </row>
    <row r="255" spans="1:24" ht="12.75">
      <c r="A255" s="2" t="s">
        <v>2</v>
      </c>
      <c r="B255" t="s">
        <v>11</v>
      </c>
      <c r="E255" s="6">
        <f t="shared" si="120"/>
        <v>0</v>
      </c>
      <c r="F255" s="6">
        <f aca="true" t="shared" si="128" ref="F255:P255">F27*F237</f>
        <v>0</v>
      </c>
      <c r="G255" s="6">
        <f t="shared" si="128"/>
        <v>0</v>
      </c>
      <c r="H255" s="6">
        <f t="shared" si="128"/>
        <v>0</v>
      </c>
      <c r="I255" s="6">
        <f t="shared" si="128"/>
        <v>0</v>
      </c>
      <c r="J255" s="6">
        <f t="shared" si="128"/>
        <v>0</v>
      </c>
      <c r="K255" s="6">
        <f t="shared" si="128"/>
        <v>0</v>
      </c>
      <c r="L255" s="6">
        <f t="shared" si="128"/>
        <v>0</v>
      </c>
      <c r="M255" s="6">
        <f t="shared" si="128"/>
        <v>0</v>
      </c>
      <c r="N255" s="6">
        <f t="shared" si="128"/>
        <v>0</v>
      </c>
      <c r="O255" s="6">
        <f t="shared" si="128"/>
        <v>0</v>
      </c>
      <c r="P255" s="6">
        <f t="shared" si="128"/>
        <v>0</v>
      </c>
      <c r="Q255" s="6">
        <f t="shared" si="122"/>
        <v>0</v>
      </c>
      <c r="R255" s="6">
        <f t="shared" si="122"/>
        <v>0</v>
      </c>
      <c r="S255" s="6">
        <f t="shared" si="122"/>
        <v>0</v>
      </c>
      <c r="T255" s="6">
        <f>T27*T237</f>
        <v>0</v>
      </c>
      <c r="U255" s="6">
        <f>U27*U237</f>
        <v>0</v>
      </c>
      <c r="V255" s="6">
        <f>V27*V237</f>
        <v>0</v>
      </c>
      <c r="W255" s="6">
        <f>W27*W237</f>
        <v>0</v>
      </c>
      <c r="X255" s="6">
        <f>X27*X237</f>
        <v>0</v>
      </c>
    </row>
    <row r="256" spans="1:24" ht="12.75">
      <c r="A256" s="2" t="s">
        <v>3</v>
      </c>
      <c r="B256" t="s">
        <v>12</v>
      </c>
      <c r="E256" s="6">
        <f t="shared" si="120"/>
        <v>0</v>
      </c>
      <c r="F256" s="6">
        <f aca="true" t="shared" si="129" ref="F256:P256">F28*F238</f>
        <v>0</v>
      </c>
      <c r="G256" s="6">
        <f t="shared" si="129"/>
        <v>0</v>
      </c>
      <c r="H256" s="6">
        <f t="shared" si="129"/>
        <v>0</v>
      </c>
      <c r="I256" s="6">
        <f t="shared" si="129"/>
        <v>0</v>
      </c>
      <c r="J256" s="6">
        <f t="shared" si="129"/>
        <v>0</v>
      </c>
      <c r="K256" s="6">
        <f t="shared" si="129"/>
        <v>0</v>
      </c>
      <c r="L256" s="6">
        <f t="shared" si="129"/>
        <v>0</v>
      </c>
      <c r="M256" s="6">
        <f t="shared" si="129"/>
        <v>0</v>
      </c>
      <c r="N256" s="6">
        <f t="shared" si="129"/>
        <v>0</v>
      </c>
      <c r="O256" s="6">
        <f t="shared" si="129"/>
        <v>0</v>
      </c>
      <c r="P256" s="6">
        <f t="shared" si="129"/>
        <v>0</v>
      </c>
      <c r="Q256" s="6">
        <f t="shared" si="122"/>
        <v>0</v>
      </c>
      <c r="R256" s="6">
        <f t="shared" si="122"/>
        <v>0</v>
      </c>
      <c r="S256" s="6">
        <f t="shared" si="122"/>
        <v>0</v>
      </c>
      <c r="T256" s="6">
        <f>T28*T238</f>
        <v>0</v>
      </c>
      <c r="U256" s="6">
        <f>U28*U238</f>
        <v>0</v>
      </c>
      <c r="V256" s="6">
        <f>V28*V238</f>
        <v>0</v>
      </c>
      <c r="W256" s="6">
        <f>W28*W238</f>
        <v>0</v>
      </c>
      <c r="X256" s="6">
        <f>X28*X238</f>
        <v>0</v>
      </c>
    </row>
    <row r="257" spans="1:24" ht="12.75">
      <c r="A257" s="2" t="s">
        <v>4</v>
      </c>
      <c r="B257" t="s">
        <v>13</v>
      </c>
      <c r="E257" s="6">
        <f t="shared" si="120"/>
        <v>0</v>
      </c>
      <c r="F257" s="6">
        <f aca="true" t="shared" si="130" ref="F257:P257">F29*F239</f>
        <v>0</v>
      </c>
      <c r="G257" s="6">
        <f t="shared" si="130"/>
        <v>0</v>
      </c>
      <c r="H257" s="6">
        <f t="shared" si="130"/>
        <v>0</v>
      </c>
      <c r="I257" s="6">
        <f t="shared" si="130"/>
        <v>0</v>
      </c>
      <c r="J257" s="6">
        <f t="shared" si="130"/>
        <v>0</v>
      </c>
      <c r="K257" s="6">
        <f t="shared" si="130"/>
        <v>0</v>
      </c>
      <c r="L257" s="6">
        <f t="shared" si="130"/>
        <v>0</v>
      </c>
      <c r="M257" s="6">
        <f t="shared" si="130"/>
        <v>0</v>
      </c>
      <c r="N257" s="6">
        <f t="shared" si="130"/>
        <v>0</v>
      </c>
      <c r="O257" s="6">
        <f t="shared" si="130"/>
        <v>0</v>
      </c>
      <c r="P257" s="6">
        <f t="shared" si="130"/>
        <v>0</v>
      </c>
      <c r="Q257" s="6">
        <f t="shared" si="122"/>
        <v>0</v>
      </c>
      <c r="R257" s="6">
        <f t="shared" si="122"/>
        <v>0</v>
      </c>
      <c r="S257" s="6">
        <f t="shared" si="122"/>
        <v>0</v>
      </c>
      <c r="T257" s="6">
        <f>T29*T239</f>
        <v>0</v>
      </c>
      <c r="U257" s="6">
        <f>U29*U239</f>
        <v>0</v>
      </c>
      <c r="V257" s="6">
        <f>V29*V239</f>
        <v>0</v>
      </c>
      <c r="W257" s="6">
        <f>W29*W239</f>
        <v>0</v>
      </c>
      <c r="X257" s="6">
        <f>X29*X239</f>
        <v>0</v>
      </c>
    </row>
    <row r="258" spans="1:24" ht="12.75">
      <c r="A258" s="2" t="s">
        <v>5</v>
      </c>
      <c r="B258" t="s">
        <v>14</v>
      </c>
      <c r="E258" s="6">
        <f t="shared" si="120"/>
        <v>0</v>
      </c>
      <c r="F258" s="6">
        <f aca="true" t="shared" si="131" ref="F258:P258">F30*F240</f>
        <v>0</v>
      </c>
      <c r="G258" s="6">
        <f t="shared" si="131"/>
        <v>0</v>
      </c>
      <c r="H258" s="6">
        <f t="shared" si="131"/>
        <v>0</v>
      </c>
      <c r="I258" s="6">
        <f t="shared" si="131"/>
        <v>0</v>
      </c>
      <c r="J258" s="6">
        <f t="shared" si="131"/>
        <v>0</v>
      </c>
      <c r="K258" s="6">
        <f t="shared" si="131"/>
        <v>0</v>
      </c>
      <c r="L258" s="6">
        <f t="shared" si="131"/>
        <v>0</v>
      </c>
      <c r="M258" s="6">
        <f t="shared" si="131"/>
        <v>0</v>
      </c>
      <c r="N258" s="6">
        <f t="shared" si="131"/>
        <v>0</v>
      </c>
      <c r="O258" s="6">
        <f t="shared" si="131"/>
        <v>0</v>
      </c>
      <c r="P258" s="6">
        <f t="shared" si="131"/>
        <v>0</v>
      </c>
      <c r="Q258" s="6">
        <f t="shared" si="122"/>
        <v>0</v>
      </c>
      <c r="R258" s="6">
        <f t="shared" si="122"/>
        <v>0</v>
      </c>
      <c r="S258" s="6">
        <f t="shared" si="122"/>
        <v>0</v>
      </c>
      <c r="T258" s="6">
        <f>T30*T240</f>
        <v>0</v>
      </c>
      <c r="U258" s="6">
        <f>U30*U240</f>
        <v>0</v>
      </c>
      <c r="V258" s="6">
        <f>V30*V240</f>
        <v>0</v>
      </c>
      <c r="W258" s="6">
        <f>W30*W240</f>
        <v>0</v>
      </c>
      <c r="X258" s="6">
        <f>X30*X240</f>
        <v>0</v>
      </c>
    </row>
    <row r="259" spans="1:24" ht="12.75">
      <c r="A259" s="2" t="s">
        <v>6</v>
      </c>
      <c r="B259" t="s">
        <v>15</v>
      </c>
      <c r="E259" s="6">
        <f t="shared" si="120"/>
        <v>0</v>
      </c>
      <c r="F259" s="6">
        <f aca="true" t="shared" si="132" ref="F259:P259">F31*F241</f>
        <v>0</v>
      </c>
      <c r="G259" s="6">
        <f t="shared" si="132"/>
        <v>0</v>
      </c>
      <c r="H259" s="6">
        <f t="shared" si="132"/>
        <v>0</v>
      </c>
      <c r="I259" s="6">
        <f t="shared" si="132"/>
        <v>0</v>
      </c>
      <c r="J259" s="6">
        <f t="shared" si="132"/>
        <v>0</v>
      </c>
      <c r="K259" s="6">
        <f t="shared" si="132"/>
        <v>0</v>
      </c>
      <c r="L259" s="6">
        <f t="shared" si="132"/>
        <v>0</v>
      </c>
      <c r="M259" s="6">
        <f t="shared" si="132"/>
        <v>0</v>
      </c>
      <c r="N259" s="6">
        <f t="shared" si="132"/>
        <v>0</v>
      </c>
      <c r="O259" s="6">
        <f t="shared" si="132"/>
        <v>0</v>
      </c>
      <c r="P259" s="6">
        <f t="shared" si="132"/>
        <v>0</v>
      </c>
      <c r="Q259" s="6">
        <f t="shared" si="122"/>
        <v>0</v>
      </c>
      <c r="R259" s="6">
        <f t="shared" si="122"/>
        <v>0</v>
      </c>
      <c r="S259" s="6">
        <f t="shared" si="122"/>
        <v>0</v>
      </c>
      <c r="T259" s="6">
        <f>T31*T241</f>
        <v>0</v>
      </c>
      <c r="U259" s="6">
        <f>U31*U241</f>
        <v>0</v>
      </c>
      <c r="V259" s="6">
        <f>V31*V241</f>
        <v>0</v>
      </c>
      <c r="W259" s="6">
        <f>W31*W241</f>
        <v>0</v>
      </c>
      <c r="X259" s="6">
        <f>X31*X241</f>
        <v>0</v>
      </c>
    </row>
    <row r="260" spans="1:24" ht="12.75">
      <c r="A260" s="2" t="s">
        <v>7</v>
      </c>
      <c r="B260" t="s">
        <v>16</v>
      </c>
      <c r="E260" s="6">
        <f t="shared" si="120"/>
        <v>0</v>
      </c>
      <c r="F260" s="6">
        <f aca="true" t="shared" si="133" ref="F260:P260">F32*F242</f>
        <v>0</v>
      </c>
      <c r="G260" s="6">
        <f t="shared" si="133"/>
        <v>0</v>
      </c>
      <c r="H260" s="6">
        <f t="shared" si="133"/>
        <v>0</v>
      </c>
      <c r="I260" s="6">
        <f t="shared" si="133"/>
        <v>0</v>
      </c>
      <c r="J260" s="6">
        <f t="shared" si="133"/>
        <v>0</v>
      </c>
      <c r="K260" s="6">
        <f t="shared" si="133"/>
        <v>0</v>
      </c>
      <c r="L260" s="6">
        <f t="shared" si="133"/>
        <v>0</v>
      </c>
      <c r="M260" s="6">
        <f t="shared" si="133"/>
        <v>0</v>
      </c>
      <c r="N260" s="6">
        <f t="shared" si="133"/>
        <v>0</v>
      </c>
      <c r="O260" s="6">
        <f t="shared" si="133"/>
        <v>0</v>
      </c>
      <c r="P260" s="6">
        <f t="shared" si="133"/>
        <v>0</v>
      </c>
      <c r="Q260" s="6">
        <f t="shared" si="122"/>
        <v>0</v>
      </c>
      <c r="R260" s="6">
        <f t="shared" si="122"/>
        <v>0</v>
      </c>
      <c r="S260" s="6">
        <f t="shared" si="122"/>
        <v>0</v>
      </c>
      <c r="T260" s="6">
        <f>T32*T242</f>
        <v>0</v>
      </c>
      <c r="U260" s="6">
        <f>U32*U242</f>
        <v>0</v>
      </c>
      <c r="V260" s="6">
        <f>V32*V242</f>
        <v>0</v>
      </c>
      <c r="W260" s="6">
        <f>W32*W242</f>
        <v>0</v>
      </c>
      <c r="X260" s="6">
        <f>X32*X242</f>
        <v>0</v>
      </c>
    </row>
    <row r="261" spans="1:24" ht="12.75">
      <c r="A261" s="41" t="s">
        <v>94</v>
      </c>
      <c r="B261" s="39" t="s">
        <v>93</v>
      </c>
      <c r="E261" s="6">
        <f>E38*E243</f>
        <v>0</v>
      </c>
      <c r="F261" s="6">
        <f aca="true" t="shared" si="134" ref="F261:P261">F38*F243</f>
        <v>3228.48</v>
      </c>
      <c r="G261" s="6">
        <f t="shared" si="134"/>
        <v>1998.4085976782433</v>
      </c>
      <c r="H261" s="6">
        <f t="shared" si="134"/>
        <v>-270.0953994068105</v>
      </c>
      <c r="I261" s="6">
        <f t="shared" si="134"/>
        <v>5915.70380002127</v>
      </c>
      <c r="J261" s="6">
        <f t="shared" si="134"/>
        <v>12569.024222084558</v>
      </c>
      <c r="K261" s="6">
        <f t="shared" si="134"/>
        <v>-7495.252290915341</v>
      </c>
      <c r="L261" s="6">
        <f t="shared" si="134"/>
        <v>-8942.488893961992</v>
      </c>
      <c r="M261" s="6">
        <f t="shared" si="134"/>
        <v>-6061.688162579004</v>
      </c>
      <c r="N261" s="6">
        <f t="shared" si="134"/>
        <v>14192.417321432133</v>
      </c>
      <c r="O261" s="6">
        <f t="shared" si="134"/>
        <v>8714.154903178634</v>
      </c>
      <c r="P261" s="6">
        <f t="shared" si="134"/>
        <v>6977.3838700276265</v>
      </c>
      <c r="Q261" s="6">
        <f>Q38*Q243</f>
        <v>12397.136891715903</v>
      </c>
      <c r="R261" s="6">
        <f>R38*R243</f>
        <v>0</v>
      </c>
      <c r="S261" s="6">
        <f>S38*S243</f>
        <v>0</v>
      </c>
      <c r="T261" s="6">
        <f>T38*T243</f>
        <v>0</v>
      </c>
      <c r="U261" s="6">
        <f>U38*U243</f>
        <v>0</v>
      </c>
      <c r="V261" s="6">
        <f>V38*V243</f>
        <v>0</v>
      </c>
      <c r="W261" s="6">
        <f>W38*W243</f>
        <v>0</v>
      </c>
      <c r="X261" s="6">
        <f>X38*X243</f>
        <v>0</v>
      </c>
    </row>
    <row r="262" spans="1:24" ht="12.75">
      <c r="A262" s="2" t="s">
        <v>28</v>
      </c>
      <c r="B262" t="s">
        <v>18</v>
      </c>
      <c r="E262" s="6">
        <f aca="true" t="shared" si="135" ref="E262:P262">E34*E244</f>
        <v>0</v>
      </c>
      <c r="F262" s="6">
        <f t="shared" si="135"/>
        <v>0</v>
      </c>
      <c r="G262" s="6">
        <f t="shared" si="135"/>
        <v>0</v>
      </c>
      <c r="H262" s="6">
        <f t="shared" si="135"/>
        <v>0</v>
      </c>
      <c r="I262" s="6">
        <f t="shared" si="135"/>
        <v>0</v>
      </c>
      <c r="J262" s="6">
        <f t="shared" si="135"/>
        <v>0</v>
      </c>
      <c r="K262" s="6">
        <f t="shared" si="135"/>
        <v>0</v>
      </c>
      <c r="L262" s="6">
        <f t="shared" si="135"/>
        <v>0</v>
      </c>
      <c r="M262" s="6">
        <f t="shared" si="135"/>
        <v>0</v>
      </c>
      <c r="N262" s="6">
        <f t="shared" si="135"/>
        <v>0</v>
      </c>
      <c r="O262" s="6">
        <f t="shared" si="135"/>
        <v>0</v>
      </c>
      <c r="P262" s="6">
        <f t="shared" si="135"/>
        <v>0</v>
      </c>
      <c r="Q262" s="6">
        <f aca="true" t="shared" si="136" ref="Q262:S263">Q34*Q244</f>
        <v>0</v>
      </c>
      <c r="R262" s="6">
        <f t="shared" si="136"/>
        <v>0</v>
      </c>
      <c r="S262" s="6">
        <f t="shared" si="136"/>
        <v>0</v>
      </c>
      <c r="T262" s="6">
        <f>T34*T244</f>
        <v>0</v>
      </c>
      <c r="U262" s="6">
        <f>U34*U244</f>
        <v>0</v>
      </c>
      <c r="V262" s="6">
        <f>V34*V244</f>
        <v>0</v>
      </c>
      <c r="W262" s="6">
        <f>W34*W244</f>
        <v>0</v>
      </c>
      <c r="X262" s="6">
        <f>X34*X244</f>
        <v>0</v>
      </c>
    </row>
    <row r="263" spans="1:24" ht="12.75">
      <c r="A263" s="2" t="s">
        <v>29</v>
      </c>
      <c r="E263" s="6">
        <f aca="true" t="shared" si="137" ref="E263:P263">E35*E245</f>
        <v>0</v>
      </c>
      <c r="F263" s="6">
        <f t="shared" si="137"/>
        <v>223.488</v>
      </c>
      <c r="G263" s="6">
        <f t="shared" si="137"/>
        <v>232.98251199378308</v>
      </c>
      <c r="H263" s="6">
        <f t="shared" si="137"/>
        <v>254.42752775290887</v>
      </c>
      <c r="I263" s="6">
        <f t="shared" si="137"/>
        <v>272.0212516590977</v>
      </c>
      <c r="J263" s="6">
        <f t="shared" si="137"/>
        <v>280.6185889155242</v>
      </c>
      <c r="K263" s="6">
        <f t="shared" si="137"/>
        <v>402.6917523797352</v>
      </c>
      <c r="L263" s="6">
        <f t="shared" si="137"/>
        <v>246.7505620368669</v>
      </c>
      <c r="M263" s="6">
        <f t="shared" si="137"/>
        <v>88.43311643019767</v>
      </c>
      <c r="N263" s="6">
        <f t="shared" si="137"/>
        <v>42.21839560168211</v>
      </c>
      <c r="O263" s="6">
        <f t="shared" si="137"/>
        <v>61.88555305520335</v>
      </c>
      <c r="P263" s="6">
        <f t="shared" si="137"/>
        <v>179.8495007388838</v>
      </c>
      <c r="Q263" s="6">
        <f t="shared" si="136"/>
        <v>302.792933090959</v>
      </c>
      <c r="R263" s="6">
        <f t="shared" si="136"/>
        <v>0</v>
      </c>
      <c r="S263" s="6">
        <f t="shared" si="136"/>
        <v>0</v>
      </c>
      <c r="T263" s="6">
        <f>T35*T245</f>
        <v>0</v>
      </c>
      <c r="U263" s="6">
        <f>U35*U245</f>
        <v>0</v>
      </c>
      <c r="V263" s="6">
        <f>V35*V245</f>
        <v>0</v>
      </c>
      <c r="W263" s="6">
        <f>W35*W245</f>
        <v>0</v>
      </c>
      <c r="X263" s="6">
        <f>X35*X245</f>
        <v>0</v>
      </c>
    </row>
    <row r="265" ht="12.75">
      <c r="E265" s="9" t="s">
        <v>24</v>
      </c>
    </row>
    <row r="267" spans="1:24" ht="12.75">
      <c r="A267" s="1" t="s">
        <v>30</v>
      </c>
      <c r="B267" t="s">
        <v>31</v>
      </c>
      <c r="E267" s="10">
        <f aca="true" t="shared" si="138" ref="E267:P267">E249+E231</f>
        <v>0</v>
      </c>
      <c r="F267" s="10">
        <f t="shared" si="138"/>
        <v>0</v>
      </c>
      <c r="G267" s="10">
        <f t="shared" si="138"/>
        <v>0</v>
      </c>
      <c r="H267" s="10">
        <f t="shared" si="138"/>
        <v>0</v>
      </c>
      <c r="I267" s="10">
        <f t="shared" si="138"/>
        <v>0</v>
      </c>
      <c r="J267" s="10">
        <f t="shared" si="138"/>
        <v>0</v>
      </c>
      <c r="K267" s="10">
        <f t="shared" si="138"/>
        <v>0</v>
      </c>
      <c r="L267" s="10">
        <f t="shared" si="138"/>
        <v>0</v>
      </c>
      <c r="M267" s="10">
        <f t="shared" si="138"/>
        <v>0</v>
      </c>
      <c r="N267" s="10">
        <f t="shared" si="138"/>
        <v>0</v>
      </c>
      <c r="O267" s="10">
        <f t="shared" si="138"/>
        <v>0</v>
      </c>
      <c r="P267" s="10">
        <f t="shared" si="138"/>
        <v>0</v>
      </c>
      <c r="Q267" s="10">
        <f>Q249+Q231</f>
        <v>0</v>
      </c>
      <c r="R267" s="10">
        <f>R249+R231</f>
        <v>0</v>
      </c>
      <c r="S267" s="10">
        <f>S249+S231</f>
        <v>0</v>
      </c>
      <c r="T267" s="10">
        <f>T249+T231</f>
        <v>0</v>
      </c>
      <c r="U267" s="10">
        <f>U249+U231</f>
        <v>0</v>
      </c>
      <c r="V267" s="10">
        <f>V249+V231</f>
        <v>0</v>
      </c>
      <c r="W267" s="10">
        <f>W249+W231</f>
        <v>0</v>
      </c>
      <c r="X267" s="10">
        <f>X249+X231</f>
        <v>0</v>
      </c>
    </row>
    <row r="268" spans="1:24" ht="12.75">
      <c r="A268" s="1" t="s">
        <v>40</v>
      </c>
      <c r="B268" t="s">
        <v>45</v>
      </c>
      <c r="E268" s="10">
        <f aca="true" t="shared" si="139" ref="E268:O268">E250+E232</f>
        <v>0</v>
      </c>
      <c r="F268" s="10">
        <f t="shared" si="139"/>
        <v>0</v>
      </c>
      <c r="G268" s="10">
        <f t="shared" si="139"/>
        <v>0</v>
      </c>
      <c r="H268" s="10">
        <f t="shared" si="139"/>
        <v>0</v>
      </c>
      <c r="I268" s="10">
        <f t="shared" si="139"/>
        <v>0</v>
      </c>
      <c r="J268" s="10">
        <f t="shared" si="139"/>
        <v>0</v>
      </c>
      <c r="K268" s="10">
        <f t="shared" si="139"/>
        <v>0</v>
      </c>
      <c r="L268" s="10">
        <f t="shared" si="139"/>
        <v>0</v>
      </c>
      <c r="M268" s="10">
        <f t="shared" si="139"/>
        <v>0</v>
      </c>
      <c r="N268" s="10">
        <f t="shared" si="139"/>
        <v>0</v>
      </c>
      <c r="O268" s="10">
        <f t="shared" si="139"/>
        <v>0</v>
      </c>
      <c r="P268" s="10">
        <f aca="true" t="shared" si="140" ref="P268:Q281">P250+P232</f>
        <v>0</v>
      </c>
      <c r="Q268" s="10">
        <f t="shared" si="140"/>
        <v>0</v>
      </c>
      <c r="R268" s="10">
        <f aca="true" t="shared" si="141" ref="R268:S281">R250+R232</f>
        <v>0</v>
      </c>
      <c r="S268" s="10">
        <f t="shared" si="141"/>
        <v>0</v>
      </c>
      <c r="T268" s="10">
        <f>T250+T232</f>
        <v>0</v>
      </c>
      <c r="U268" s="10">
        <f>U250+U232</f>
        <v>0</v>
      </c>
      <c r="V268" s="10">
        <f>V250+V232</f>
        <v>0</v>
      </c>
      <c r="W268" s="10">
        <f>W250+W232</f>
        <v>0</v>
      </c>
      <c r="X268" s="10">
        <f>X250+X232</f>
        <v>0</v>
      </c>
    </row>
    <row r="269" spans="1:24" ht="12.75">
      <c r="A269" s="1" t="s">
        <v>41</v>
      </c>
      <c r="B269" t="s">
        <v>44</v>
      </c>
      <c r="E269" s="10">
        <f aca="true" t="shared" si="142" ref="E269:O269">E251+E233</f>
        <v>0</v>
      </c>
      <c r="F269" s="10">
        <f t="shared" si="142"/>
        <v>0</v>
      </c>
      <c r="G269" s="10">
        <f t="shared" si="142"/>
        <v>0</v>
      </c>
      <c r="H269" s="10">
        <f t="shared" si="142"/>
        <v>0</v>
      </c>
      <c r="I269" s="10">
        <f t="shared" si="142"/>
        <v>0</v>
      </c>
      <c r="J269" s="10">
        <f t="shared" si="142"/>
        <v>0</v>
      </c>
      <c r="K269" s="10">
        <f t="shared" si="142"/>
        <v>0</v>
      </c>
      <c r="L269" s="10">
        <f t="shared" si="142"/>
        <v>0</v>
      </c>
      <c r="M269" s="10">
        <f t="shared" si="142"/>
        <v>0</v>
      </c>
      <c r="N269" s="10">
        <f t="shared" si="142"/>
        <v>0</v>
      </c>
      <c r="O269" s="10">
        <f t="shared" si="142"/>
        <v>0</v>
      </c>
      <c r="P269" s="10">
        <f t="shared" si="140"/>
        <v>0</v>
      </c>
      <c r="Q269" s="10">
        <f t="shared" si="140"/>
        <v>0</v>
      </c>
      <c r="R269" s="10">
        <f t="shared" si="141"/>
        <v>0</v>
      </c>
      <c r="S269" s="10">
        <f t="shared" si="141"/>
        <v>0</v>
      </c>
      <c r="T269" s="10">
        <f>T251+T233</f>
        <v>0</v>
      </c>
      <c r="U269" s="10">
        <f>U251+U233</f>
        <v>0</v>
      </c>
      <c r="V269" s="10">
        <f>V251+V233</f>
        <v>0</v>
      </c>
      <c r="W269" s="10">
        <f>W251+W233</f>
        <v>0</v>
      </c>
      <c r="X269" s="10">
        <f>X251+X233</f>
        <v>0</v>
      </c>
    </row>
    <row r="270" spans="1:24" ht="12.75">
      <c r="A270" s="1" t="s">
        <v>42</v>
      </c>
      <c r="B270" t="s">
        <v>43</v>
      </c>
      <c r="E270" s="10">
        <f aca="true" t="shared" si="143" ref="E270:O270">E252+E234</f>
        <v>0</v>
      </c>
      <c r="F270" s="10">
        <f t="shared" si="143"/>
        <v>0</v>
      </c>
      <c r="G270" s="10">
        <f t="shared" si="143"/>
        <v>0</v>
      </c>
      <c r="H270" s="10">
        <f t="shared" si="143"/>
        <v>0</v>
      </c>
      <c r="I270" s="10">
        <f t="shared" si="143"/>
        <v>0</v>
      </c>
      <c r="J270" s="10">
        <f t="shared" si="143"/>
        <v>0</v>
      </c>
      <c r="K270" s="10">
        <f t="shared" si="143"/>
        <v>0</v>
      </c>
      <c r="L270" s="10">
        <f t="shared" si="143"/>
        <v>0</v>
      </c>
      <c r="M270" s="10">
        <f t="shared" si="143"/>
        <v>0</v>
      </c>
      <c r="N270" s="10">
        <f t="shared" si="143"/>
        <v>0</v>
      </c>
      <c r="O270" s="10">
        <f t="shared" si="143"/>
        <v>0</v>
      </c>
      <c r="P270" s="10">
        <f t="shared" si="140"/>
        <v>0</v>
      </c>
      <c r="Q270" s="10">
        <f t="shared" si="140"/>
        <v>0</v>
      </c>
      <c r="R270" s="10">
        <f t="shared" si="141"/>
        <v>0</v>
      </c>
      <c r="S270" s="10">
        <f t="shared" si="141"/>
        <v>0</v>
      </c>
      <c r="T270" s="10">
        <f>T252+T234</f>
        <v>0</v>
      </c>
      <c r="U270" s="10">
        <f>U252+U234</f>
        <v>0</v>
      </c>
      <c r="V270" s="10">
        <f>V252+V234</f>
        <v>0</v>
      </c>
      <c r="W270" s="10">
        <f>W252+W234</f>
        <v>0</v>
      </c>
      <c r="X270" s="10">
        <f>X252+X234</f>
        <v>0</v>
      </c>
    </row>
    <row r="271" spans="1:24" ht="12.75">
      <c r="A271" s="1" t="s">
        <v>0</v>
      </c>
      <c r="B271" t="s">
        <v>9</v>
      </c>
      <c r="E271" s="10">
        <f aca="true" t="shared" si="144" ref="E271:O271">E253+E235</f>
        <v>0</v>
      </c>
      <c r="F271" s="10">
        <f t="shared" si="144"/>
        <v>38962.944</v>
      </c>
      <c r="G271" s="10">
        <f t="shared" si="144"/>
        <v>41536.50980840392</v>
      </c>
      <c r="H271" s="10">
        <f t="shared" si="144"/>
        <v>45018.23838944163</v>
      </c>
      <c r="I271" s="10">
        <f t="shared" si="144"/>
        <v>48495.11953602052</v>
      </c>
      <c r="J271" s="10">
        <f t="shared" si="144"/>
        <v>52074.07227839578</v>
      </c>
      <c r="K271" s="10">
        <f t="shared" si="144"/>
        <v>62326.31187507848</v>
      </c>
      <c r="L271" s="10">
        <f t="shared" si="144"/>
        <v>57590.516069065</v>
      </c>
      <c r="M271" s="10">
        <f t="shared" si="144"/>
        <v>50754.177331556726</v>
      </c>
      <c r="N271" s="10">
        <f t="shared" si="144"/>
        <v>43991.56821695276</v>
      </c>
      <c r="O271" s="10">
        <f t="shared" si="144"/>
        <v>51236.22018216336</v>
      </c>
      <c r="P271" s="10">
        <f t="shared" si="140"/>
        <v>54958.661388579836</v>
      </c>
      <c r="Q271" s="10">
        <f t="shared" si="140"/>
        <v>58629.52262438075</v>
      </c>
      <c r="R271" s="10">
        <f t="shared" si="141"/>
        <v>62077.3078278974</v>
      </c>
      <c r="S271" s="10">
        <f t="shared" si="141"/>
        <v>60113.235971609975</v>
      </c>
      <c r="T271" s="10">
        <f>T253+T235</f>
        <v>58149.16411532255</v>
      </c>
      <c r="U271" s="10">
        <f>U253+U235</f>
        <v>56185.092259035126</v>
      </c>
      <c r="V271" s="10">
        <f>V253+V235</f>
        <v>54221.0204027477</v>
      </c>
      <c r="W271" s="10">
        <f>W253+W235</f>
        <v>52256.94854646027</v>
      </c>
      <c r="X271" s="10">
        <f>X253+X235</f>
        <v>50292.876690172845</v>
      </c>
    </row>
    <row r="272" spans="1:24" ht="12.75">
      <c r="A272" s="2" t="s">
        <v>1</v>
      </c>
      <c r="B272" t="s">
        <v>10</v>
      </c>
      <c r="E272" s="10">
        <f aca="true" t="shared" si="145" ref="E272:O272">E254+E236</f>
        <v>0</v>
      </c>
      <c r="F272" s="10">
        <f t="shared" si="145"/>
        <v>39159.36</v>
      </c>
      <c r="G272" s="10">
        <f t="shared" si="145"/>
        <v>39954.95933473724</v>
      </c>
      <c r="H272" s="10">
        <f t="shared" si="145"/>
        <v>45947.787491296236</v>
      </c>
      <c r="I272" s="10">
        <f t="shared" si="145"/>
        <v>46741.644255809086</v>
      </c>
      <c r="J272" s="10">
        <f t="shared" si="145"/>
        <v>52011.05912220217</v>
      </c>
      <c r="K272" s="10">
        <f t="shared" si="145"/>
        <v>42940.4492233542</v>
      </c>
      <c r="L272" s="10">
        <f t="shared" si="145"/>
        <v>39511.15564414075</v>
      </c>
      <c r="M272" s="10">
        <f t="shared" si="145"/>
        <v>31771.606921103747</v>
      </c>
      <c r="N272" s="10">
        <f t="shared" si="145"/>
        <v>46211.55218567453</v>
      </c>
      <c r="O272" s="10">
        <f t="shared" si="145"/>
        <v>47049.746147104604</v>
      </c>
      <c r="P272" s="10">
        <f t="shared" si="140"/>
        <v>47492.81583465175</v>
      </c>
      <c r="Q272" s="10">
        <f t="shared" si="140"/>
        <v>53753.501590169064</v>
      </c>
      <c r="R272" s="10">
        <f t="shared" si="141"/>
        <v>51731.089856581166</v>
      </c>
      <c r="S272" s="10">
        <f t="shared" si="141"/>
        <v>50094.363309674976</v>
      </c>
      <c r="T272" s="10">
        <f>T254+T236</f>
        <v>48457.636762768794</v>
      </c>
      <c r="U272" s="10">
        <f>U254+U236</f>
        <v>46820.910215862605</v>
      </c>
      <c r="V272" s="10">
        <f>V254+V236</f>
        <v>45184.183668956415</v>
      </c>
      <c r="W272" s="10">
        <f>W254+W236</f>
        <v>43547.457122050226</v>
      </c>
      <c r="X272" s="10">
        <f>X254+X236</f>
        <v>41910.730575144036</v>
      </c>
    </row>
    <row r="273" spans="1:24" ht="12.75">
      <c r="A273" s="2" t="s">
        <v>2</v>
      </c>
      <c r="B273" t="s">
        <v>11</v>
      </c>
      <c r="E273" s="10">
        <f aca="true" t="shared" si="146" ref="E273:O273">E255+E237</f>
        <v>0</v>
      </c>
      <c r="F273" s="10">
        <f t="shared" si="146"/>
        <v>0</v>
      </c>
      <c r="G273" s="10">
        <f t="shared" si="146"/>
        <v>0</v>
      </c>
      <c r="H273" s="10">
        <f t="shared" si="146"/>
        <v>0</v>
      </c>
      <c r="I273" s="10">
        <f t="shared" si="146"/>
        <v>0</v>
      </c>
      <c r="J273" s="10">
        <f t="shared" si="146"/>
        <v>0</v>
      </c>
      <c r="K273" s="10">
        <f t="shared" si="146"/>
        <v>0</v>
      </c>
      <c r="L273" s="10">
        <f t="shared" si="146"/>
        <v>0</v>
      </c>
      <c r="M273" s="10">
        <f t="shared" si="146"/>
        <v>0</v>
      </c>
      <c r="N273" s="10">
        <f t="shared" si="146"/>
        <v>0</v>
      </c>
      <c r="O273" s="10">
        <f t="shared" si="146"/>
        <v>0</v>
      </c>
      <c r="P273" s="10">
        <f t="shared" si="140"/>
        <v>0</v>
      </c>
      <c r="Q273" s="10">
        <f t="shared" si="140"/>
        <v>0</v>
      </c>
      <c r="R273" s="10">
        <f t="shared" si="141"/>
        <v>0</v>
      </c>
      <c r="S273" s="10">
        <f t="shared" si="141"/>
        <v>0</v>
      </c>
      <c r="T273" s="10">
        <f>T255+T237</f>
        <v>0</v>
      </c>
      <c r="U273" s="10">
        <f>U255+U237</f>
        <v>0</v>
      </c>
      <c r="V273" s="10">
        <f>V255+V237</f>
        <v>0</v>
      </c>
      <c r="W273" s="10">
        <f>W255+W237</f>
        <v>0</v>
      </c>
      <c r="X273" s="10">
        <f>X255+X237</f>
        <v>0</v>
      </c>
    </row>
    <row r="274" spans="1:24" ht="12.75">
      <c r="A274" s="2" t="s">
        <v>3</v>
      </c>
      <c r="B274" t="s">
        <v>12</v>
      </c>
      <c r="E274" s="10">
        <f aca="true" t="shared" si="147" ref="E274:O274">E256+E238</f>
        <v>0</v>
      </c>
      <c r="F274" s="10">
        <f t="shared" si="147"/>
        <v>0</v>
      </c>
      <c r="G274" s="10">
        <f t="shared" si="147"/>
        <v>0</v>
      </c>
      <c r="H274" s="10">
        <f t="shared" si="147"/>
        <v>0</v>
      </c>
      <c r="I274" s="10">
        <f t="shared" si="147"/>
        <v>0</v>
      </c>
      <c r="J274" s="10">
        <f t="shared" si="147"/>
        <v>0</v>
      </c>
      <c r="K274" s="10">
        <f t="shared" si="147"/>
        <v>0</v>
      </c>
      <c r="L274" s="10">
        <f t="shared" si="147"/>
        <v>0</v>
      </c>
      <c r="M274" s="10">
        <f t="shared" si="147"/>
        <v>0</v>
      </c>
      <c r="N274" s="10">
        <f t="shared" si="147"/>
        <v>0</v>
      </c>
      <c r="O274" s="10">
        <f t="shared" si="147"/>
        <v>0</v>
      </c>
      <c r="P274" s="10">
        <f t="shared" si="140"/>
        <v>0</v>
      </c>
      <c r="Q274" s="10">
        <f t="shared" si="140"/>
        <v>0</v>
      </c>
      <c r="R274" s="10">
        <f t="shared" si="141"/>
        <v>0</v>
      </c>
      <c r="S274" s="10">
        <f t="shared" si="141"/>
        <v>0</v>
      </c>
      <c r="T274" s="10">
        <f>T256+T238</f>
        <v>0</v>
      </c>
      <c r="U274" s="10">
        <f>U256+U238</f>
        <v>0</v>
      </c>
      <c r="V274" s="10">
        <f>V256+V238</f>
        <v>0</v>
      </c>
      <c r="W274" s="10">
        <f>W256+W238</f>
        <v>0</v>
      </c>
      <c r="X274" s="10">
        <f>X256+X238</f>
        <v>0</v>
      </c>
    </row>
    <row r="275" spans="1:24" ht="12.75">
      <c r="A275" s="2" t="s">
        <v>4</v>
      </c>
      <c r="B275" t="s">
        <v>13</v>
      </c>
      <c r="E275" s="10">
        <f aca="true" t="shared" si="148" ref="E275:O275">E257+E239</f>
        <v>0</v>
      </c>
      <c r="F275" s="10">
        <f t="shared" si="148"/>
        <v>0</v>
      </c>
      <c r="G275" s="10">
        <f t="shared" si="148"/>
        <v>0</v>
      </c>
      <c r="H275" s="10">
        <f t="shared" si="148"/>
        <v>0</v>
      </c>
      <c r="I275" s="10">
        <f t="shared" si="148"/>
        <v>0</v>
      </c>
      <c r="J275" s="10">
        <f t="shared" si="148"/>
        <v>0</v>
      </c>
      <c r="K275" s="10">
        <f t="shared" si="148"/>
        <v>0</v>
      </c>
      <c r="L275" s="10">
        <f t="shared" si="148"/>
        <v>0</v>
      </c>
      <c r="M275" s="10">
        <f t="shared" si="148"/>
        <v>0</v>
      </c>
      <c r="N275" s="10">
        <f t="shared" si="148"/>
        <v>0</v>
      </c>
      <c r="O275" s="10">
        <f t="shared" si="148"/>
        <v>0</v>
      </c>
      <c r="P275" s="10">
        <f t="shared" si="140"/>
        <v>0</v>
      </c>
      <c r="Q275" s="10">
        <f t="shared" si="140"/>
        <v>0</v>
      </c>
      <c r="R275" s="10">
        <f t="shared" si="141"/>
        <v>0</v>
      </c>
      <c r="S275" s="10">
        <f t="shared" si="141"/>
        <v>0</v>
      </c>
      <c r="T275" s="10">
        <f>T257+T239</f>
        <v>0</v>
      </c>
      <c r="U275" s="10">
        <f>U257+U239</f>
        <v>0</v>
      </c>
      <c r="V275" s="10">
        <f>V257+V239</f>
        <v>0</v>
      </c>
      <c r="W275" s="10">
        <f>W257+W239</f>
        <v>0</v>
      </c>
      <c r="X275" s="10">
        <f>X257+X239</f>
        <v>0</v>
      </c>
    </row>
    <row r="276" spans="1:24" ht="12.75">
      <c r="A276" s="2" t="s">
        <v>5</v>
      </c>
      <c r="B276" t="s">
        <v>14</v>
      </c>
      <c r="E276" s="10">
        <f aca="true" t="shared" si="149" ref="E276:O276">E258+E240</f>
        <v>0</v>
      </c>
      <c r="F276" s="10">
        <f t="shared" si="149"/>
        <v>0</v>
      </c>
      <c r="G276" s="10">
        <f t="shared" si="149"/>
        <v>0</v>
      </c>
      <c r="H276" s="10">
        <f t="shared" si="149"/>
        <v>0</v>
      </c>
      <c r="I276" s="10">
        <f t="shared" si="149"/>
        <v>0</v>
      </c>
      <c r="J276" s="10">
        <f t="shared" si="149"/>
        <v>0</v>
      </c>
      <c r="K276" s="10">
        <f t="shared" si="149"/>
        <v>0</v>
      </c>
      <c r="L276" s="10">
        <f t="shared" si="149"/>
        <v>0</v>
      </c>
      <c r="M276" s="10">
        <f t="shared" si="149"/>
        <v>0</v>
      </c>
      <c r="N276" s="10">
        <f t="shared" si="149"/>
        <v>0</v>
      </c>
      <c r="O276" s="10">
        <f t="shared" si="149"/>
        <v>0</v>
      </c>
      <c r="P276" s="10">
        <f t="shared" si="140"/>
        <v>0</v>
      </c>
      <c r="Q276" s="10">
        <f t="shared" si="140"/>
        <v>0</v>
      </c>
      <c r="R276" s="10">
        <f t="shared" si="141"/>
        <v>0</v>
      </c>
      <c r="S276" s="10">
        <f t="shared" si="141"/>
        <v>0</v>
      </c>
      <c r="T276" s="10">
        <f>T258+T240</f>
        <v>0</v>
      </c>
      <c r="U276" s="10">
        <f>U258+U240</f>
        <v>0</v>
      </c>
      <c r="V276" s="10">
        <f>V258+V240</f>
        <v>0</v>
      </c>
      <c r="W276" s="10">
        <f>W258+W240</f>
        <v>0</v>
      </c>
      <c r="X276" s="10">
        <f>X258+X240</f>
        <v>0</v>
      </c>
    </row>
    <row r="277" spans="1:24" ht="12.75">
      <c r="A277" s="2" t="s">
        <v>6</v>
      </c>
      <c r="B277" t="s">
        <v>15</v>
      </c>
      <c r="E277" s="10">
        <f aca="true" t="shared" si="150" ref="E277:O277">E259+E241</f>
        <v>0</v>
      </c>
      <c r="F277" s="10">
        <f t="shared" si="150"/>
        <v>0</v>
      </c>
      <c r="G277" s="10">
        <f t="shared" si="150"/>
        <v>0</v>
      </c>
      <c r="H277" s="10">
        <f t="shared" si="150"/>
        <v>0</v>
      </c>
      <c r="I277" s="10">
        <f t="shared" si="150"/>
        <v>0</v>
      </c>
      <c r="J277" s="10">
        <f t="shared" si="150"/>
        <v>0</v>
      </c>
      <c r="K277" s="10">
        <f t="shared" si="150"/>
        <v>0</v>
      </c>
      <c r="L277" s="10">
        <f t="shared" si="150"/>
        <v>0</v>
      </c>
      <c r="M277" s="10">
        <f t="shared" si="150"/>
        <v>0</v>
      </c>
      <c r="N277" s="10">
        <f t="shared" si="150"/>
        <v>0</v>
      </c>
      <c r="O277" s="10">
        <f t="shared" si="150"/>
        <v>0</v>
      </c>
      <c r="P277" s="10">
        <f t="shared" si="140"/>
        <v>0</v>
      </c>
      <c r="Q277" s="10">
        <f t="shared" si="140"/>
        <v>0</v>
      </c>
      <c r="R277" s="10">
        <f t="shared" si="141"/>
        <v>0</v>
      </c>
      <c r="S277" s="10">
        <f t="shared" si="141"/>
        <v>0</v>
      </c>
      <c r="T277" s="10">
        <f>T259+T241</f>
        <v>0</v>
      </c>
      <c r="U277" s="10">
        <f>U259+U241</f>
        <v>0</v>
      </c>
      <c r="V277" s="10">
        <f>V259+V241</f>
        <v>0</v>
      </c>
      <c r="W277" s="10">
        <f>W259+W241</f>
        <v>0</v>
      </c>
      <c r="X277" s="10">
        <f>X259+X241</f>
        <v>0</v>
      </c>
    </row>
    <row r="278" spans="1:24" ht="12.75">
      <c r="A278" s="2" t="s">
        <v>7</v>
      </c>
      <c r="B278" t="s">
        <v>16</v>
      </c>
      <c r="E278" s="10">
        <f aca="true" t="shared" si="151" ref="E278:O278">E260+E242</f>
        <v>0</v>
      </c>
      <c r="F278" s="10">
        <f t="shared" si="151"/>
        <v>0</v>
      </c>
      <c r="G278" s="10">
        <f t="shared" si="151"/>
        <v>0</v>
      </c>
      <c r="H278" s="10">
        <f t="shared" si="151"/>
        <v>0</v>
      </c>
      <c r="I278" s="10">
        <f t="shared" si="151"/>
        <v>0</v>
      </c>
      <c r="J278" s="10">
        <f t="shared" si="151"/>
        <v>0</v>
      </c>
      <c r="K278" s="10">
        <f t="shared" si="151"/>
        <v>0</v>
      </c>
      <c r="L278" s="10">
        <f t="shared" si="151"/>
        <v>0</v>
      </c>
      <c r="M278" s="10">
        <f t="shared" si="151"/>
        <v>0</v>
      </c>
      <c r="N278" s="10">
        <f t="shared" si="151"/>
        <v>0</v>
      </c>
      <c r="O278" s="10">
        <f t="shared" si="151"/>
        <v>0</v>
      </c>
      <c r="P278" s="10">
        <f t="shared" si="140"/>
        <v>0</v>
      </c>
      <c r="Q278" s="10">
        <f t="shared" si="140"/>
        <v>0</v>
      </c>
      <c r="R278" s="10">
        <f t="shared" si="141"/>
        <v>0</v>
      </c>
      <c r="S278" s="10">
        <f t="shared" si="141"/>
        <v>0</v>
      </c>
      <c r="T278" s="10">
        <f>T260+T242</f>
        <v>0</v>
      </c>
      <c r="U278" s="10">
        <f>U260+U242</f>
        <v>0</v>
      </c>
      <c r="V278" s="10">
        <f>V260+V242</f>
        <v>0</v>
      </c>
      <c r="W278" s="10">
        <f>W260+W242</f>
        <v>0</v>
      </c>
      <c r="X278" s="10">
        <f>X260+X242</f>
        <v>0</v>
      </c>
    </row>
    <row r="279" spans="1:24" ht="12.75">
      <c r="A279" s="41" t="s">
        <v>94</v>
      </c>
      <c r="B279" s="39" t="s">
        <v>93</v>
      </c>
      <c r="E279" s="10">
        <f aca="true" t="shared" si="152" ref="E279:O279">E261+E243</f>
        <v>0</v>
      </c>
      <c r="F279" s="10">
        <f t="shared" si="152"/>
        <v>32028.48</v>
      </c>
      <c r="G279" s="10">
        <f t="shared" si="152"/>
        <v>35029.95566674012</v>
      </c>
      <c r="H279" s="10">
        <f t="shared" si="152"/>
        <v>34807.22919888026</v>
      </c>
      <c r="I279" s="10">
        <f t="shared" si="152"/>
        <v>43836.88200528582</v>
      </c>
      <c r="J279" s="10">
        <f t="shared" si="152"/>
        <v>54577.795017821714</v>
      </c>
      <c r="K279" s="10">
        <f t="shared" si="152"/>
        <v>40520.45745229633</v>
      </c>
      <c r="L279" s="10">
        <f t="shared" si="152"/>
        <v>35437.10859468313</v>
      </c>
      <c r="M279" s="10">
        <f t="shared" si="152"/>
        <v>34135.1829420563</v>
      </c>
      <c r="N279" s="10">
        <f t="shared" si="152"/>
        <v>49374.41365616722</v>
      </c>
      <c r="O279" s="10">
        <f t="shared" si="152"/>
        <v>50528.71777831604</v>
      </c>
      <c r="P279" s="10">
        <f t="shared" si="140"/>
        <v>51790.38239300531</v>
      </c>
      <c r="Q279" s="10">
        <f t="shared" si="140"/>
        <v>58932.936034793616</v>
      </c>
      <c r="R279" s="10">
        <f t="shared" si="141"/>
        <v>51731.089856581166</v>
      </c>
      <c r="S279" s="10">
        <f t="shared" si="141"/>
        <v>50094.363309674976</v>
      </c>
      <c r="T279" s="10">
        <f>T261+T243</f>
        <v>48457.636762768794</v>
      </c>
      <c r="U279" s="10">
        <f>U261+U243</f>
        <v>46820.910215862605</v>
      </c>
      <c r="V279" s="10">
        <f>V261+V243</f>
        <v>45184.183668956415</v>
      </c>
      <c r="W279" s="10">
        <f>W261+W243</f>
        <v>43547.457122050226</v>
      </c>
      <c r="X279" s="10">
        <f>X261+X243</f>
        <v>41910.730575144036</v>
      </c>
    </row>
    <row r="280" spans="1:24" ht="12.75">
      <c r="A280" s="2" t="s">
        <v>28</v>
      </c>
      <c r="B280" t="s">
        <v>18</v>
      </c>
      <c r="E280" s="10">
        <f aca="true" t="shared" si="153" ref="E280:O280">E262+E244</f>
        <v>0</v>
      </c>
      <c r="F280" s="10">
        <f t="shared" si="153"/>
        <v>0</v>
      </c>
      <c r="G280" s="10">
        <f t="shared" si="153"/>
        <v>0</v>
      </c>
      <c r="H280" s="10">
        <f t="shared" si="153"/>
        <v>0</v>
      </c>
      <c r="I280" s="10">
        <f t="shared" si="153"/>
        <v>0</v>
      </c>
      <c r="J280" s="10">
        <f t="shared" si="153"/>
        <v>0</v>
      </c>
      <c r="K280" s="10">
        <f t="shared" si="153"/>
        <v>0</v>
      </c>
      <c r="L280" s="10">
        <f t="shared" si="153"/>
        <v>0</v>
      </c>
      <c r="M280" s="10">
        <f t="shared" si="153"/>
        <v>0</v>
      </c>
      <c r="N280" s="10">
        <f t="shared" si="153"/>
        <v>0</v>
      </c>
      <c r="O280" s="10">
        <f t="shared" si="153"/>
        <v>0</v>
      </c>
      <c r="P280" s="10">
        <f t="shared" si="140"/>
        <v>0</v>
      </c>
      <c r="Q280" s="10">
        <f t="shared" si="140"/>
        <v>0</v>
      </c>
      <c r="R280" s="10">
        <f t="shared" si="141"/>
        <v>0</v>
      </c>
      <c r="S280" s="10">
        <f t="shared" si="141"/>
        <v>0</v>
      </c>
      <c r="T280" s="10">
        <f>T262+T244</f>
        <v>0</v>
      </c>
      <c r="U280" s="10">
        <f>U262+U244</f>
        <v>0</v>
      </c>
      <c r="V280" s="10">
        <f>V262+V244</f>
        <v>0</v>
      </c>
      <c r="W280" s="10">
        <f>W262+W244</f>
        <v>0</v>
      </c>
      <c r="X280" s="10">
        <f>X262+X244</f>
        <v>0</v>
      </c>
    </row>
    <row r="281" spans="1:24" ht="12.75">
      <c r="A281" s="2" t="s">
        <v>29</v>
      </c>
      <c r="E281" s="10">
        <f aca="true" t="shared" si="154" ref="E281:O281">E263+E245</f>
        <v>0</v>
      </c>
      <c r="F281" s="10">
        <f t="shared" si="154"/>
        <v>4063.488</v>
      </c>
      <c r="G281" s="10">
        <f t="shared" si="154"/>
        <v>4637.188787868699</v>
      </c>
      <c r="H281" s="10">
        <f t="shared" si="154"/>
        <v>4931.404140857851</v>
      </c>
      <c r="I281" s="10">
        <f t="shared" si="154"/>
        <v>5328.17834569437</v>
      </c>
      <c r="J281" s="10">
        <f t="shared" si="154"/>
        <v>5881.788028347145</v>
      </c>
      <c r="K281" s="10">
        <f t="shared" si="154"/>
        <v>6804.786384807959</v>
      </c>
      <c r="L281" s="10">
        <f t="shared" si="154"/>
        <v>6164.03022718955</v>
      </c>
      <c r="M281" s="10">
        <f t="shared" si="154"/>
        <v>5448.015930381572</v>
      </c>
      <c r="N281" s="10">
        <f t="shared" si="154"/>
        <v>4733.151240233028</v>
      </c>
      <c r="O281" s="10">
        <f t="shared" si="154"/>
        <v>5637.160603073524</v>
      </c>
      <c r="P281" s="10">
        <f t="shared" si="140"/>
        <v>6154.915970469243</v>
      </c>
      <c r="Q281" s="10">
        <f t="shared" si="140"/>
        <v>6507.566152167988</v>
      </c>
      <c r="R281" s="10">
        <f t="shared" si="141"/>
        <v>6897.478647544156</v>
      </c>
      <c r="S281" s="10">
        <f t="shared" si="141"/>
        <v>6679.248441289998</v>
      </c>
      <c r="T281" s="10">
        <f>T263+T245</f>
        <v>6461.018235035839</v>
      </c>
      <c r="U281" s="10">
        <f>U263+U245</f>
        <v>6242.788028781681</v>
      </c>
      <c r="V281" s="10">
        <f>V263+V245</f>
        <v>6024.557822527522</v>
      </c>
      <c r="W281" s="10">
        <f>W263+W245</f>
        <v>5806.327616273364</v>
      </c>
      <c r="X281" s="10">
        <f>X263+X245</f>
        <v>5588.097410019205</v>
      </c>
    </row>
    <row r="283" spans="1:24" ht="12.75">
      <c r="A283" s="2" t="s">
        <v>46</v>
      </c>
      <c r="E283" s="10">
        <v>0</v>
      </c>
      <c r="F283" s="10">
        <f>-F$17*(1-$B$8)</f>
        <v>0</v>
      </c>
      <c r="G283" s="10">
        <f>-G$17*(1-$B$8)</f>
        <v>0</v>
      </c>
      <c r="H283" s="10">
        <f aca="true" t="shared" si="155" ref="H283:X283">-H$17*(1-$B$8)</f>
        <v>0</v>
      </c>
      <c r="I283" s="10">
        <f t="shared" si="155"/>
        <v>0</v>
      </c>
      <c r="J283" s="10">
        <f t="shared" si="155"/>
        <v>0</v>
      </c>
      <c r="K283" s="10">
        <f t="shared" si="155"/>
        <v>0</v>
      </c>
      <c r="L283" s="10">
        <f t="shared" si="155"/>
        <v>0</v>
      </c>
      <c r="M283" s="10">
        <f t="shared" si="155"/>
        <v>0</v>
      </c>
      <c r="N283" s="10">
        <f t="shared" si="155"/>
        <v>0</v>
      </c>
      <c r="O283" s="10">
        <f t="shared" si="155"/>
        <v>0</v>
      </c>
      <c r="P283" s="10">
        <f t="shared" si="155"/>
        <v>0</v>
      </c>
      <c r="Q283" s="10">
        <f t="shared" si="155"/>
        <v>0</v>
      </c>
      <c r="R283" s="10">
        <f t="shared" si="155"/>
        <v>0</v>
      </c>
      <c r="S283" s="10">
        <f t="shared" si="155"/>
        <v>0</v>
      </c>
      <c r="T283" s="10">
        <f t="shared" si="155"/>
        <v>0</v>
      </c>
      <c r="U283" s="10">
        <f t="shared" si="155"/>
        <v>0</v>
      </c>
      <c r="V283" s="10">
        <f t="shared" si="155"/>
        <v>0</v>
      </c>
      <c r="W283" s="10">
        <f t="shared" si="155"/>
        <v>0</v>
      </c>
      <c r="X283" s="10">
        <f t="shared" si="155"/>
        <v>0</v>
      </c>
    </row>
    <row r="284" spans="1:24" ht="12.75">
      <c r="A284" s="2" t="s">
        <v>26</v>
      </c>
      <c r="F284" s="6">
        <f>-F225*$B$7*(1-$B$8)</f>
        <v>0</v>
      </c>
      <c r="G284" s="6">
        <f>-G225*$B$7*(1-$B$8)</f>
        <v>0</v>
      </c>
      <c r="H284" s="6">
        <f aca="true" t="shared" si="156" ref="H284:M284">-H225*$B$7*(1-$B$8)</f>
        <v>0</v>
      </c>
      <c r="I284" s="6">
        <f t="shared" si="156"/>
        <v>0</v>
      </c>
      <c r="J284" s="6">
        <f t="shared" si="156"/>
        <v>0</v>
      </c>
      <c r="K284" s="6">
        <f t="shared" si="156"/>
        <v>0</v>
      </c>
      <c r="L284" s="6">
        <f t="shared" si="156"/>
        <v>0</v>
      </c>
      <c r="M284" s="6">
        <f t="shared" si="156"/>
        <v>0</v>
      </c>
      <c r="N284" s="6">
        <f aca="true" t="shared" si="157" ref="N284:S284">-N225*$B$7*(1-$B$8)</f>
        <v>0</v>
      </c>
      <c r="O284" s="6">
        <f t="shared" si="157"/>
        <v>0</v>
      </c>
      <c r="P284" s="6">
        <f t="shared" si="157"/>
        <v>0</v>
      </c>
      <c r="Q284" s="6">
        <f t="shared" si="157"/>
        <v>0</v>
      </c>
      <c r="R284" s="6">
        <f t="shared" si="157"/>
        <v>0</v>
      </c>
      <c r="S284" s="6">
        <f t="shared" si="157"/>
        <v>0</v>
      </c>
      <c r="T284" s="6">
        <f>-T225*$B$7*(1-$B$8)</f>
        <v>0</v>
      </c>
      <c r="U284" s="6">
        <f>-U225*$B$7*(1-$B$8)</f>
        <v>0</v>
      </c>
      <c r="V284" s="6">
        <f>-V225*$B$7*(1-$B$8)</f>
        <v>0</v>
      </c>
      <c r="W284" s="6">
        <f>-W225*$B$7*(1-$B$8)</f>
        <v>0</v>
      </c>
      <c r="X284" s="6">
        <f>-X225*$B$7*(1-$B$8)</f>
        <v>0</v>
      </c>
    </row>
    <row r="286" spans="1:24" ht="12.75">
      <c r="A286" s="2" t="s">
        <v>27</v>
      </c>
      <c r="E286" s="10">
        <f aca="true" t="shared" si="158" ref="E286:S286">SUM(E267:E285)</f>
        <v>0</v>
      </c>
      <c r="F286" s="10">
        <f t="shared" si="158"/>
        <v>114214.272</v>
      </c>
      <c r="G286" s="10">
        <f t="shared" si="158"/>
        <v>121158.61359774998</v>
      </c>
      <c r="H286" s="10">
        <f t="shared" si="158"/>
        <v>130704.65922047598</v>
      </c>
      <c r="I286" s="10">
        <f t="shared" si="158"/>
        <v>144401.8241428098</v>
      </c>
      <c r="J286" s="10">
        <f t="shared" si="158"/>
        <v>164544.7144467668</v>
      </c>
      <c r="K286" s="10">
        <f t="shared" si="158"/>
        <v>152592.00493553697</v>
      </c>
      <c r="L286" s="10">
        <f t="shared" si="158"/>
        <v>138702.81053507843</v>
      </c>
      <c r="M286" s="10">
        <f t="shared" si="158"/>
        <v>122108.98312509834</v>
      </c>
      <c r="N286" s="10">
        <f t="shared" si="158"/>
        <v>144310.68529902754</v>
      </c>
      <c r="O286" s="10">
        <f t="shared" si="158"/>
        <v>154451.84471065752</v>
      </c>
      <c r="P286" s="10">
        <f t="shared" si="158"/>
        <v>160396.77558670615</v>
      </c>
      <c r="Q286" s="10">
        <f t="shared" si="158"/>
        <v>177823.52640151142</v>
      </c>
      <c r="R286" s="10">
        <f t="shared" si="158"/>
        <v>172436.9661886039</v>
      </c>
      <c r="S286" s="10">
        <f t="shared" si="158"/>
        <v>166981.21103224994</v>
      </c>
      <c r="T286" s="10">
        <f>SUM(T267:T285)</f>
        <v>161525.45587589598</v>
      </c>
      <c r="U286" s="10">
        <f>SUM(U267:U285)</f>
        <v>156069.70071954202</v>
      </c>
      <c r="V286" s="10">
        <f>SUM(V267:V285)</f>
        <v>150613.94556318806</v>
      </c>
      <c r="W286" s="10">
        <f>SUM(W267:W285)</f>
        <v>145158.1904068341</v>
      </c>
      <c r="X286" s="10">
        <f>SUM(X267:X285)</f>
        <v>139702.4352504801</v>
      </c>
    </row>
    <row r="287" spans="1:24" ht="12.75">
      <c r="A287" s="2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2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91" ht="15.75">
      <c r="A291" s="26" t="s">
        <v>61</v>
      </c>
    </row>
    <row r="292" spans="1:5" ht="12.75">
      <c r="A292" s="5"/>
      <c r="E292" s="9" t="s">
        <v>22</v>
      </c>
    </row>
    <row r="293" spans="1:24" ht="12.75">
      <c r="A293" s="5"/>
      <c r="B293" s="6"/>
      <c r="C293" s="24" t="s">
        <v>52</v>
      </c>
      <c r="E293" s="25">
        <f>E$20</f>
        <v>1994</v>
      </c>
      <c r="F293" s="25">
        <f aca="true" t="shared" si="159" ref="F293:X293">F$20</f>
        <v>1995</v>
      </c>
      <c r="G293" s="25">
        <f t="shared" si="159"/>
        <v>1996</v>
      </c>
      <c r="H293" s="25">
        <f t="shared" si="159"/>
        <v>1997</v>
      </c>
      <c r="I293" s="25">
        <f t="shared" si="159"/>
        <v>1998</v>
      </c>
      <c r="J293" s="25">
        <f t="shared" si="159"/>
        <v>1999</v>
      </c>
      <c r="K293" s="25">
        <f t="shared" si="159"/>
        <v>2000</v>
      </c>
      <c r="L293" s="25">
        <f t="shared" si="159"/>
        <v>2001</v>
      </c>
      <c r="M293" s="25">
        <f t="shared" si="159"/>
        <v>2002</v>
      </c>
      <c r="N293" s="25">
        <f t="shared" si="159"/>
        <v>2003</v>
      </c>
      <c r="O293" s="25">
        <f t="shared" si="159"/>
        <v>2004</v>
      </c>
      <c r="P293" s="25">
        <f t="shared" si="159"/>
        <v>2005</v>
      </c>
      <c r="Q293" s="25">
        <f t="shared" si="159"/>
        <v>2006</v>
      </c>
      <c r="R293" s="25">
        <f t="shared" si="159"/>
        <v>2007</v>
      </c>
      <c r="S293" s="25">
        <f t="shared" si="159"/>
        <v>2008</v>
      </c>
      <c r="T293" s="25">
        <f t="shared" si="159"/>
        <v>2009</v>
      </c>
      <c r="U293" s="25">
        <f t="shared" si="159"/>
        <v>2010</v>
      </c>
      <c r="V293" s="25">
        <f t="shared" si="159"/>
        <v>2011</v>
      </c>
      <c r="W293" s="25">
        <f t="shared" si="159"/>
        <v>2012</v>
      </c>
      <c r="X293" s="25">
        <f t="shared" si="159"/>
        <v>2013</v>
      </c>
    </row>
    <row r="294" spans="2:24" ht="12.75">
      <c r="B294" s="6"/>
      <c r="C294" s="5" t="s">
        <v>22</v>
      </c>
      <c r="E294" s="6">
        <v>0</v>
      </c>
      <c r="F294" s="10">
        <f>$B$5</f>
        <v>100000</v>
      </c>
      <c r="G294" s="10">
        <f aca="true" t="shared" si="160" ref="G294:S294">F355</f>
        <v>115670.59200000002</v>
      </c>
      <c r="H294" s="10">
        <f t="shared" si="160"/>
        <v>127213.5521055042</v>
      </c>
      <c r="I294" s="10">
        <f t="shared" si="160"/>
        <v>141640.97886248105</v>
      </c>
      <c r="J294" s="10">
        <f t="shared" si="160"/>
        <v>146590.66198884585</v>
      </c>
      <c r="K294" s="10">
        <f t="shared" si="160"/>
        <v>162437.07517042352</v>
      </c>
      <c r="L294" s="10">
        <f t="shared" si="160"/>
        <v>161755.6168961834</v>
      </c>
      <c r="M294" s="10">
        <f t="shared" si="160"/>
        <v>156915.25783654282</v>
      </c>
      <c r="N294" s="10">
        <f t="shared" si="160"/>
        <v>141154.73860314075</v>
      </c>
      <c r="O294" s="10">
        <f t="shared" si="160"/>
        <v>169045.19731170585</v>
      </c>
      <c r="P294" s="10">
        <f t="shared" si="160"/>
        <v>184449.58818699757</v>
      </c>
      <c r="Q294" s="10">
        <f t="shared" si="160"/>
        <v>192438.0637773372</v>
      </c>
      <c r="R294" s="10">
        <f t="shared" si="160"/>
        <v>214734.2439733732</v>
      </c>
      <c r="S294" s="10">
        <f t="shared" si="160"/>
        <v>209347.68376046565</v>
      </c>
      <c r="T294" s="10">
        <f>S355</f>
        <v>203891.92860411174</v>
      </c>
      <c r="U294" s="10">
        <f>T355</f>
        <v>198436.17344775776</v>
      </c>
      <c r="V294" s="10">
        <f>U355</f>
        <v>192980.41829140382</v>
      </c>
      <c r="W294" s="10">
        <f>V355</f>
        <v>187524.6631350498</v>
      </c>
      <c r="X294" s="10">
        <f>W355</f>
        <v>182068.90797869588</v>
      </c>
    </row>
    <row r="295" spans="2:24" ht="12.75">
      <c r="B295" s="6"/>
      <c r="C295" s="5" t="s">
        <v>25</v>
      </c>
      <c r="E295" s="9"/>
      <c r="F295" s="10">
        <f>-F$17*$B$8</f>
        <v>-4000</v>
      </c>
      <c r="G295" s="10">
        <f>-G$17*$B$8</f>
        <v>-4109.115103127079</v>
      </c>
      <c r="H295" s="10">
        <f aca="true" t="shared" si="161" ref="H295:X295">-H$17*$B$8</f>
        <v>-4234.198270126413</v>
      </c>
      <c r="I295" s="10">
        <f t="shared" si="161"/>
        <v>-4300.731869594145</v>
      </c>
      <c r="J295" s="10">
        <f t="shared" si="161"/>
        <v>-4372.588157019295</v>
      </c>
      <c r="K295" s="10">
        <f t="shared" si="161"/>
        <v>-4492.348636061211</v>
      </c>
      <c r="L295" s="10">
        <f t="shared" si="161"/>
        <v>-4660.013306719894</v>
      </c>
      <c r="M295" s="10">
        <f t="shared" si="161"/>
        <v>-4713.240186294079</v>
      </c>
      <c r="N295" s="10">
        <f t="shared" si="161"/>
        <v>-4835.662009314704</v>
      </c>
      <c r="O295" s="10">
        <f t="shared" si="161"/>
        <v>-4928.8090485695275</v>
      </c>
      <c r="P295" s="10">
        <f t="shared" si="161"/>
        <v>-5075.182967398537</v>
      </c>
      <c r="Q295" s="10">
        <f t="shared" si="161"/>
        <v>-5277.445109780439</v>
      </c>
      <c r="R295" s="10">
        <f t="shared" si="161"/>
        <v>-5386.560212907519</v>
      </c>
      <c r="S295" s="10">
        <f t="shared" si="161"/>
        <v>-5455.755156353959</v>
      </c>
      <c r="T295" s="10">
        <f t="shared" si="161"/>
        <v>-5455.755156353959</v>
      </c>
      <c r="U295" s="10">
        <f t="shared" si="161"/>
        <v>-5455.755156353959</v>
      </c>
      <c r="V295" s="10">
        <f t="shared" si="161"/>
        <v>-5455.755156353959</v>
      </c>
      <c r="W295" s="10">
        <f t="shared" si="161"/>
        <v>-5455.755156353959</v>
      </c>
      <c r="X295" s="10">
        <f t="shared" si="161"/>
        <v>-5455.755156353959</v>
      </c>
    </row>
    <row r="296" spans="2:24" ht="12.75">
      <c r="B296" s="6"/>
      <c r="C296" s="5" t="s">
        <v>48</v>
      </c>
      <c r="E296" s="9"/>
      <c r="F296" s="6">
        <f>-F294*$B$7*$B$8</f>
        <v>0</v>
      </c>
      <c r="G296" s="6">
        <f>-G294*$B$7*$B$8</f>
        <v>0</v>
      </c>
      <c r="H296" s="6">
        <f aca="true" t="shared" si="162" ref="H296:M296">-H294*$B$7*$B$8</f>
        <v>0</v>
      </c>
      <c r="I296" s="6">
        <f t="shared" si="162"/>
        <v>0</v>
      </c>
      <c r="J296" s="6">
        <f t="shared" si="162"/>
        <v>0</v>
      </c>
      <c r="K296" s="6">
        <f t="shared" si="162"/>
        <v>0</v>
      </c>
      <c r="L296" s="6">
        <f t="shared" si="162"/>
        <v>0</v>
      </c>
      <c r="M296" s="6">
        <f t="shared" si="162"/>
        <v>0</v>
      </c>
      <c r="N296" s="6">
        <f aca="true" t="shared" si="163" ref="N296:S296">-N294*$B$7*$B$8</f>
        <v>0</v>
      </c>
      <c r="O296" s="6">
        <f t="shared" si="163"/>
        <v>0</v>
      </c>
      <c r="P296" s="6">
        <f t="shared" si="163"/>
        <v>0</v>
      </c>
      <c r="Q296" s="6">
        <f t="shared" si="163"/>
        <v>0</v>
      </c>
      <c r="R296" s="6">
        <f t="shared" si="163"/>
        <v>0</v>
      </c>
      <c r="S296" s="6">
        <f t="shared" si="163"/>
        <v>0</v>
      </c>
      <c r="T296" s="6">
        <f>-T294*$B$7*$B$8</f>
        <v>0</v>
      </c>
      <c r="U296" s="6">
        <f>-U294*$B$7*$B$8</f>
        <v>0</v>
      </c>
      <c r="V296" s="6">
        <f>-V294*$B$7*$B$8</f>
        <v>0</v>
      </c>
      <c r="W296" s="6">
        <f>-W294*$B$7*$B$8</f>
        <v>0</v>
      </c>
      <c r="X296" s="6">
        <f>-X294*$B$7*$B$8</f>
        <v>0</v>
      </c>
    </row>
    <row r="297" spans="2:24" ht="12.75">
      <c r="B297" s="6"/>
      <c r="C297" s="5" t="s">
        <v>49</v>
      </c>
      <c r="E297" s="9"/>
      <c r="F297" s="10">
        <f aca="true" t="shared" si="164" ref="F297:S297">SUM(F294:F296)</f>
        <v>96000</v>
      </c>
      <c r="G297" s="10">
        <f t="shared" si="164"/>
        <v>111561.47689687293</v>
      </c>
      <c r="H297" s="10">
        <f t="shared" si="164"/>
        <v>122979.35383537778</v>
      </c>
      <c r="I297" s="10">
        <f t="shared" si="164"/>
        <v>137340.2469928869</v>
      </c>
      <c r="J297" s="10">
        <f t="shared" si="164"/>
        <v>142218.07383182656</v>
      </c>
      <c r="K297" s="10">
        <f t="shared" si="164"/>
        <v>157944.7265343623</v>
      </c>
      <c r="L297" s="10">
        <f t="shared" si="164"/>
        <v>157095.6035894635</v>
      </c>
      <c r="M297" s="10">
        <f t="shared" si="164"/>
        <v>152202.01765024874</v>
      </c>
      <c r="N297" s="10">
        <f t="shared" si="164"/>
        <v>136319.07659382606</v>
      </c>
      <c r="O297" s="10">
        <f t="shared" si="164"/>
        <v>164116.38826313632</v>
      </c>
      <c r="P297" s="10">
        <f t="shared" si="164"/>
        <v>179374.40521959902</v>
      </c>
      <c r="Q297" s="10">
        <f t="shared" si="164"/>
        <v>187160.61866755676</v>
      </c>
      <c r="R297" s="10">
        <f t="shared" si="164"/>
        <v>209347.68376046568</v>
      </c>
      <c r="S297" s="10">
        <f t="shared" si="164"/>
        <v>203891.9286041117</v>
      </c>
      <c r="T297" s="10">
        <f>SUM(T294:T296)</f>
        <v>198436.17344775778</v>
      </c>
      <c r="U297" s="10">
        <f>SUM(U294:U296)</f>
        <v>192980.4182914038</v>
      </c>
      <c r="V297" s="10">
        <f>SUM(V294:V296)</f>
        <v>187524.66313504986</v>
      </c>
      <c r="W297" s="10">
        <f>SUM(W294:W296)</f>
        <v>182068.90797869585</v>
      </c>
      <c r="X297" s="10">
        <f>SUM(X294:X296)</f>
        <v>176613.15282234192</v>
      </c>
    </row>
    <row r="298" spans="1:5" ht="12.75">
      <c r="A298" s="5"/>
      <c r="B298" s="6"/>
      <c r="E298" s="9"/>
    </row>
    <row r="299" ht="12.75">
      <c r="C299" s="7" t="s">
        <v>21</v>
      </c>
    </row>
    <row r="300" spans="1:24" ht="12.75">
      <c r="A300" s="1" t="s">
        <v>30</v>
      </c>
      <c r="B300" t="s">
        <v>31</v>
      </c>
      <c r="C300" s="23">
        <v>0</v>
      </c>
      <c r="E300" s="6">
        <f>E$297*$C300</f>
        <v>0</v>
      </c>
      <c r="F300" s="6">
        <f>F$297*$C300</f>
        <v>0</v>
      </c>
      <c r="G300" s="6">
        <f>G$297*$C300</f>
        <v>0</v>
      </c>
      <c r="H300" s="6">
        <f>H$297*$C300</f>
        <v>0</v>
      </c>
      <c r="I300" s="6">
        <f>I$297*$C300</f>
        <v>0</v>
      </c>
      <c r="J300" s="6">
        <f>J$297*$C300</f>
        <v>0</v>
      </c>
      <c r="K300" s="6">
        <f>K$297*$C300</f>
        <v>0</v>
      </c>
      <c r="L300" s="6">
        <f>L$297*$C300</f>
        <v>0</v>
      </c>
      <c r="M300" s="6">
        <f>M$297*$C300</f>
        <v>0</v>
      </c>
      <c r="N300" s="6">
        <f>N$297*$C300</f>
        <v>0</v>
      </c>
      <c r="O300" s="6">
        <f>O$297*$C300</f>
        <v>0</v>
      </c>
      <c r="P300" s="6">
        <f>P$297*$C300</f>
        <v>0</v>
      </c>
      <c r="Q300" s="6">
        <f>Q$297*$C300</f>
        <v>0</v>
      </c>
      <c r="R300" s="6">
        <f>R$297*$C300</f>
        <v>0</v>
      </c>
      <c r="S300" s="6">
        <f>S$297*$C300</f>
        <v>0</v>
      </c>
      <c r="T300" s="6">
        <f>T$297*$C300</f>
        <v>0</v>
      </c>
      <c r="U300" s="6">
        <f>U$297*$C300</f>
        <v>0</v>
      </c>
      <c r="V300" s="6">
        <f>V$297*$C300</f>
        <v>0</v>
      </c>
      <c r="W300" s="6">
        <f>W$297*$C300</f>
        <v>0</v>
      </c>
      <c r="X300" s="6">
        <f>X$297*$C300</f>
        <v>0</v>
      </c>
    </row>
    <row r="301" spans="1:24" ht="12.75">
      <c r="A301" s="1" t="s">
        <v>40</v>
      </c>
      <c r="B301" t="s">
        <v>45</v>
      </c>
      <c r="C301" s="23">
        <v>0</v>
      </c>
      <c r="E301" s="6">
        <f aca="true" t="shared" si="165" ref="E301:T314">E$297*$C301</f>
        <v>0</v>
      </c>
      <c r="F301" s="6">
        <f t="shared" si="165"/>
        <v>0</v>
      </c>
      <c r="G301" s="6">
        <f t="shared" si="165"/>
        <v>0</v>
      </c>
      <c r="H301" s="6">
        <f t="shared" si="165"/>
        <v>0</v>
      </c>
      <c r="I301" s="6">
        <f t="shared" si="165"/>
        <v>0</v>
      </c>
      <c r="J301" s="6">
        <f t="shared" si="165"/>
        <v>0</v>
      </c>
      <c r="K301" s="6">
        <f t="shared" si="165"/>
        <v>0</v>
      </c>
      <c r="L301" s="6">
        <f t="shared" si="165"/>
        <v>0</v>
      </c>
      <c r="M301" s="6">
        <f t="shared" si="165"/>
        <v>0</v>
      </c>
      <c r="N301" s="6">
        <f t="shared" si="165"/>
        <v>0</v>
      </c>
      <c r="O301" s="6">
        <f t="shared" si="165"/>
        <v>0</v>
      </c>
      <c r="P301" s="6">
        <f t="shared" si="165"/>
        <v>0</v>
      </c>
      <c r="Q301" s="6">
        <f t="shared" si="165"/>
        <v>0</v>
      </c>
      <c r="R301" s="6">
        <f t="shared" si="165"/>
        <v>0</v>
      </c>
      <c r="S301" s="6">
        <f t="shared" si="165"/>
        <v>0</v>
      </c>
      <c r="T301" s="6">
        <f t="shared" si="165"/>
        <v>0</v>
      </c>
      <c r="U301" s="6">
        <f>U$297*$C301</f>
        <v>0</v>
      </c>
      <c r="V301" s="6">
        <f>V$297*$C301</f>
        <v>0</v>
      </c>
      <c r="W301" s="6">
        <f>W$297*$C301</f>
        <v>0</v>
      </c>
      <c r="X301" s="6">
        <f>X$297*$C301</f>
        <v>0</v>
      </c>
    </row>
    <row r="302" spans="1:24" ht="12.75">
      <c r="A302" s="1" t="s">
        <v>41</v>
      </c>
      <c r="B302" t="s">
        <v>44</v>
      </c>
      <c r="C302" s="23">
        <v>0</v>
      </c>
      <c r="E302" s="6">
        <f t="shared" si="165"/>
        <v>0</v>
      </c>
      <c r="F302" s="6">
        <f t="shared" si="165"/>
        <v>0</v>
      </c>
      <c r="G302" s="6">
        <f t="shared" si="165"/>
        <v>0</v>
      </c>
      <c r="H302" s="6">
        <f t="shared" si="165"/>
        <v>0</v>
      </c>
      <c r="I302" s="6">
        <f t="shared" si="165"/>
        <v>0</v>
      </c>
      <c r="J302" s="6">
        <f t="shared" si="165"/>
        <v>0</v>
      </c>
      <c r="K302" s="6">
        <f t="shared" si="165"/>
        <v>0</v>
      </c>
      <c r="L302" s="6">
        <f t="shared" si="165"/>
        <v>0</v>
      </c>
      <c r="M302" s="6">
        <f t="shared" si="165"/>
        <v>0</v>
      </c>
      <c r="N302" s="6">
        <f t="shared" si="165"/>
        <v>0</v>
      </c>
      <c r="O302" s="6">
        <f t="shared" si="165"/>
        <v>0</v>
      </c>
      <c r="P302" s="6">
        <f t="shared" si="165"/>
        <v>0</v>
      </c>
      <c r="Q302" s="6">
        <f t="shared" si="165"/>
        <v>0</v>
      </c>
      <c r="R302" s="6">
        <f t="shared" si="165"/>
        <v>0</v>
      </c>
      <c r="S302" s="6">
        <f t="shared" si="165"/>
        <v>0</v>
      </c>
      <c r="T302" s="6">
        <f>T$297*$C302</f>
        <v>0</v>
      </c>
      <c r="U302" s="6">
        <f>U$297*$C302</f>
        <v>0</v>
      </c>
      <c r="V302" s="6">
        <f>V$297*$C302</f>
        <v>0</v>
      </c>
      <c r="W302" s="6">
        <f>W$297*$C302</f>
        <v>0</v>
      </c>
      <c r="X302" s="6">
        <f>X$297*$C302</f>
        <v>0</v>
      </c>
    </row>
    <row r="303" spans="1:24" ht="12.75">
      <c r="A303" s="1" t="s">
        <v>42</v>
      </c>
      <c r="B303" t="s">
        <v>43</v>
      </c>
      <c r="C303" s="23">
        <v>0</v>
      </c>
      <c r="E303" s="6">
        <f t="shared" si="165"/>
        <v>0</v>
      </c>
      <c r="F303" s="6">
        <f t="shared" si="165"/>
        <v>0</v>
      </c>
      <c r="G303" s="6">
        <f t="shared" si="165"/>
        <v>0</v>
      </c>
      <c r="H303" s="6">
        <f t="shared" si="165"/>
        <v>0</v>
      </c>
      <c r="I303" s="6">
        <f t="shared" si="165"/>
        <v>0</v>
      </c>
      <c r="J303" s="6">
        <f t="shared" si="165"/>
        <v>0</v>
      </c>
      <c r="K303" s="6">
        <f t="shared" si="165"/>
        <v>0</v>
      </c>
      <c r="L303" s="6">
        <f t="shared" si="165"/>
        <v>0</v>
      </c>
      <c r="M303" s="6">
        <f t="shared" si="165"/>
        <v>0</v>
      </c>
      <c r="N303" s="6">
        <f t="shared" si="165"/>
        <v>0</v>
      </c>
      <c r="O303" s="6">
        <f t="shared" si="165"/>
        <v>0</v>
      </c>
      <c r="P303" s="6">
        <f t="shared" si="165"/>
        <v>0</v>
      </c>
      <c r="Q303" s="6">
        <f t="shared" si="165"/>
        <v>0</v>
      </c>
      <c r="R303" s="6">
        <f t="shared" si="165"/>
        <v>0</v>
      </c>
      <c r="S303" s="6">
        <f t="shared" si="165"/>
        <v>0</v>
      </c>
      <c r="T303" s="6">
        <f>T$297*$C303</f>
        <v>0</v>
      </c>
      <c r="U303" s="6">
        <f>U$297*$C303</f>
        <v>0</v>
      </c>
      <c r="V303" s="6">
        <f>V$297*$C303</f>
        <v>0</v>
      </c>
      <c r="W303" s="6">
        <f>W$297*$C303</f>
        <v>0</v>
      </c>
      <c r="X303" s="6">
        <f>X$297*$C303</f>
        <v>0</v>
      </c>
    </row>
    <row r="304" spans="1:24" ht="12.75">
      <c r="A304" s="1" t="s">
        <v>0</v>
      </c>
      <c r="B304" t="s">
        <v>9</v>
      </c>
      <c r="C304" s="23">
        <v>0.36</v>
      </c>
      <c r="E304" s="6">
        <f t="shared" si="165"/>
        <v>0</v>
      </c>
      <c r="F304" s="6">
        <f t="shared" si="165"/>
        <v>34560</v>
      </c>
      <c r="G304" s="6">
        <f t="shared" si="165"/>
        <v>40162.13168287426</v>
      </c>
      <c r="H304" s="6">
        <f t="shared" si="165"/>
        <v>44272.567380736</v>
      </c>
      <c r="I304" s="6">
        <f t="shared" si="165"/>
        <v>49442.48891743929</v>
      </c>
      <c r="J304" s="6">
        <f t="shared" si="165"/>
        <v>51198.506579457564</v>
      </c>
      <c r="K304" s="6">
        <f t="shared" si="165"/>
        <v>56860.101552370426</v>
      </c>
      <c r="L304" s="6">
        <f t="shared" si="165"/>
        <v>56554.41729220686</v>
      </c>
      <c r="M304" s="6">
        <f t="shared" si="165"/>
        <v>54792.726354089544</v>
      </c>
      <c r="N304" s="6">
        <f t="shared" si="165"/>
        <v>49074.86757377738</v>
      </c>
      <c r="O304" s="6">
        <f t="shared" si="165"/>
        <v>59081.89977472907</v>
      </c>
      <c r="P304" s="6">
        <f t="shared" si="165"/>
        <v>64574.78587905565</v>
      </c>
      <c r="Q304" s="6">
        <f t="shared" si="165"/>
        <v>67377.82272032043</v>
      </c>
      <c r="R304" s="6">
        <f t="shared" si="165"/>
        <v>75365.16615376764</v>
      </c>
      <c r="S304" s="6">
        <f t="shared" si="165"/>
        <v>73401.0942974802</v>
      </c>
      <c r="T304" s="6">
        <f>T$297*$C304</f>
        <v>71437.0224411928</v>
      </c>
      <c r="U304" s="6">
        <f>U$297*$C304</f>
        <v>69472.95058490537</v>
      </c>
      <c r="V304" s="6">
        <f>V$297*$C304</f>
        <v>67508.87872861794</v>
      </c>
      <c r="W304" s="6">
        <f>W$297*$C304</f>
        <v>65544.8068723305</v>
      </c>
      <c r="X304" s="6">
        <f>X$297*$C304</f>
        <v>63580.73501604309</v>
      </c>
    </row>
    <row r="305" spans="1:24" ht="12.75">
      <c r="A305" s="2" t="s">
        <v>1</v>
      </c>
      <c r="B305" t="s">
        <v>10</v>
      </c>
      <c r="C305" s="23">
        <v>0.15</v>
      </c>
      <c r="E305" s="6">
        <f t="shared" si="165"/>
        <v>0</v>
      </c>
      <c r="F305" s="6">
        <f t="shared" si="165"/>
        <v>14400</v>
      </c>
      <c r="G305" s="6">
        <f t="shared" si="165"/>
        <v>16734.221534530938</v>
      </c>
      <c r="H305" s="6">
        <f t="shared" si="165"/>
        <v>18446.903075306665</v>
      </c>
      <c r="I305" s="6">
        <f t="shared" si="165"/>
        <v>20601.037048933034</v>
      </c>
      <c r="J305" s="6">
        <f t="shared" si="165"/>
        <v>21332.711074773983</v>
      </c>
      <c r="K305" s="6">
        <f t="shared" si="165"/>
        <v>23691.708980154344</v>
      </c>
      <c r="L305" s="6">
        <f t="shared" si="165"/>
        <v>23564.340538419525</v>
      </c>
      <c r="M305" s="6">
        <f t="shared" si="165"/>
        <v>22830.30264753731</v>
      </c>
      <c r="N305" s="6">
        <f t="shared" si="165"/>
        <v>20447.861489073908</v>
      </c>
      <c r="O305" s="6">
        <f t="shared" si="165"/>
        <v>24617.45823947045</v>
      </c>
      <c r="P305" s="6">
        <f t="shared" si="165"/>
        <v>26906.160782939853</v>
      </c>
      <c r="Q305" s="6">
        <f t="shared" si="165"/>
        <v>28074.092800133512</v>
      </c>
      <c r="R305" s="6">
        <f t="shared" si="165"/>
        <v>31402.15256406985</v>
      </c>
      <c r="S305" s="6">
        <f t="shared" si="165"/>
        <v>30583.78929061675</v>
      </c>
      <c r="T305" s="6">
        <f>T$297*$C305</f>
        <v>29765.426017163667</v>
      </c>
      <c r="U305" s="6">
        <f>U$297*$C305</f>
        <v>28947.06274371057</v>
      </c>
      <c r="V305" s="6">
        <f>V$297*$C305</f>
        <v>28128.699470257478</v>
      </c>
      <c r="W305" s="6">
        <f>W$297*$C305</f>
        <v>27310.336196804376</v>
      </c>
      <c r="X305" s="6">
        <f>X$297*$C305</f>
        <v>26491.972923351288</v>
      </c>
    </row>
    <row r="306" spans="1:24" ht="12.75">
      <c r="A306" s="2" t="s">
        <v>2</v>
      </c>
      <c r="B306" t="s">
        <v>11</v>
      </c>
      <c r="C306" s="23">
        <v>0.1</v>
      </c>
      <c r="E306" s="6">
        <f t="shared" si="165"/>
        <v>0</v>
      </c>
      <c r="F306" s="6">
        <f t="shared" si="165"/>
        <v>9600</v>
      </c>
      <c r="G306" s="6">
        <f t="shared" si="165"/>
        <v>11156.147689687294</v>
      </c>
      <c r="H306" s="6">
        <f t="shared" si="165"/>
        <v>12297.935383537779</v>
      </c>
      <c r="I306" s="6">
        <f t="shared" si="165"/>
        <v>13734.024699288691</v>
      </c>
      <c r="J306" s="6">
        <f t="shared" si="165"/>
        <v>14221.807383182657</v>
      </c>
      <c r="K306" s="6">
        <f t="shared" si="165"/>
        <v>15794.47265343623</v>
      </c>
      <c r="L306" s="6">
        <f t="shared" si="165"/>
        <v>15709.560358946352</v>
      </c>
      <c r="M306" s="6">
        <f t="shared" si="165"/>
        <v>15220.201765024874</v>
      </c>
      <c r="N306" s="6">
        <f t="shared" si="165"/>
        <v>13631.907659382607</v>
      </c>
      <c r="O306" s="6">
        <f t="shared" si="165"/>
        <v>16411.638826313632</v>
      </c>
      <c r="P306" s="6">
        <f t="shared" si="165"/>
        <v>17937.440521959903</v>
      </c>
      <c r="Q306" s="6">
        <f t="shared" si="165"/>
        <v>18716.061866755677</v>
      </c>
      <c r="R306" s="6">
        <f t="shared" si="165"/>
        <v>20934.76837604657</v>
      </c>
      <c r="S306" s="6">
        <f t="shared" si="165"/>
        <v>20389.19286041117</v>
      </c>
      <c r="T306" s="6">
        <f>T$297*$C306</f>
        <v>19843.61734477578</v>
      </c>
      <c r="U306" s="6">
        <f>U$297*$C306</f>
        <v>19298.04182914038</v>
      </c>
      <c r="V306" s="6">
        <f>V$297*$C306</f>
        <v>18752.46631350499</v>
      </c>
      <c r="W306" s="6">
        <f>W$297*$C306</f>
        <v>18206.890797869586</v>
      </c>
      <c r="X306" s="6">
        <f>X$297*$C306</f>
        <v>17661.31528223419</v>
      </c>
    </row>
    <row r="307" spans="1:24" ht="12.75">
      <c r="A307" s="2" t="s">
        <v>3</v>
      </c>
      <c r="B307" t="s">
        <v>12</v>
      </c>
      <c r="C307" s="23">
        <v>0.1</v>
      </c>
      <c r="E307" s="6">
        <f t="shared" si="165"/>
        <v>0</v>
      </c>
      <c r="F307" s="6">
        <f t="shared" si="165"/>
        <v>9600</v>
      </c>
      <c r="G307" s="6">
        <f t="shared" si="165"/>
        <v>11156.147689687294</v>
      </c>
      <c r="H307" s="6">
        <f t="shared" si="165"/>
        <v>12297.935383537779</v>
      </c>
      <c r="I307" s="6">
        <f t="shared" si="165"/>
        <v>13734.024699288691</v>
      </c>
      <c r="J307" s="6">
        <f t="shared" si="165"/>
        <v>14221.807383182657</v>
      </c>
      <c r="K307" s="6">
        <f t="shared" si="165"/>
        <v>15794.47265343623</v>
      </c>
      <c r="L307" s="6">
        <f t="shared" si="165"/>
        <v>15709.560358946352</v>
      </c>
      <c r="M307" s="6">
        <f t="shared" si="165"/>
        <v>15220.201765024874</v>
      </c>
      <c r="N307" s="6">
        <f t="shared" si="165"/>
        <v>13631.907659382607</v>
      </c>
      <c r="O307" s="6">
        <f t="shared" si="165"/>
        <v>16411.638826313632</v>
      </c>
      <c r="P307" s="6">
        <f t="shared" si="165"/>
        <v>17937.440521959903</v>
      </c>
      <c r="Q307" s="6">
        <f t="shared" si="165"/>
        <v>18716.061866755677</v>
      </c>
      <c r="R307" s="6">
        <f t="shared" si="165"/>
        <v>20934.76837604657</v>
      </c>
      <c r="S307" s="6">
        <f t="shared" si="165"/>
        <v>20389.19286041117</v>
      </c>
      <c r="T307" s="6">
        <f>T$297*$C307</f>
        <v>19843.61734477578</v>
      </c>
      <c r="U307" s="6">
        <f>U$297*$C307</f>
        <v>19298.04182914038</v>
      </c>
      <c r="V307" s="6">
        <f>V$297*$C307</f>
        <v>18752.46631350499</v>
      </c>
      <c r="W307" s="6">
        <f>W$297*$C307</f>
        <v>18206.890797869586</v>
      </c>
      <c r="X307" s="6">
        <f>X$297*$C307</f>
        <v>17661.31528223419</v>
      </c>
    </row>
    <row r="308" spans="1:24" ht="12.75">
      <c r="A308" s="2" t="s">
        <v>4</v>
      </c>
      <c r="B308" t="s">
        <v>13</v>
      </c>
      <c r="C308" s="23">
        <v>0.05</v>
      </c>
      <c r="E308" s="6">
        <f t="shared" si="165"/>
        <v>0</v>
      </c>
      <c r="F308" s="6">
        <f t="shared" si="165"/>
        <v>4800</v>
      </c>
      <c r="G308" s="6">
        <f t="shared" si="165"/>
        <v>5578.073844843647</v>
      </c>
      <c r="H308" s="6">
        <f t="shared" si="165"/>
        <v>6148.967691768889</v>
      </c>
      <c r="I308" s="6">
        <f t="shared" si="165"/>
        <v>6867.012349644346</v>
      </c>
      <c r="J308" s="6">
        <f t="shared" si="165"/>
        <v>7110.903691591328</v>
      </c>
      <c r="K308" s="6">
        <f t="shared" si="165"/>
        <v>7897.236326718115</v>
      </c>
      <c r="L308" s="6">
        <f t="shared" si="165"/>
        <v>7854.780179473176</v>
      </c>
      <c r="M308" s="6">
        <f t="shared" si="165"/>
        <v>7610.100882512437</v>
      </c>
      <c r="N308" s="6">
        <f t="shared" si="165"/>
        <v>6815.953829691303</v>
      </c>
      <c r="O308" s="6">
        <f t="shared" si="165"/>
        <v>8205.819413156816</v>
      </c>
      <c r="P308" s="6">
        <f t="shared" si="165"/>
        <v>8968.720260979951</v>
      </c>
      <c r="Q308" s="6">
        <f t="shared" si="165"/>
        <v>9358.030933377839</v>
      </c>
      <c r="R308" s="6">
        <f t="shared" si="165"/>
        <v>10467.384188023285</v>
      </c>
      <c r="S308" s="6">
        <f t="shared" si="165"/>
        <v>10194.596430205585</v>
      </c>
      <c r="T308" s="6">
        <f>T$297*$C308</f>
        <v>9921.80867238789</v>
      </c>
      <c r="U308" s="6">
        <f>U$297*$C308</f>
        <v>9649.02091457019</v>
      </c>
      <c r="V308" s="6">
        <f>V$297*$C308</f>
        <v>9376.233156752494</v>
      </c>
      <c r="W308" s="6">
        <f>W$297*$C308</f>
        <v>9103.445398934793</v>
      </c>
      <c r="X308" s="6">
        <f>X$297*$C308</f>
        <v>8830.657641117095</v>
      </c>
    </row>
    <row r="309" spans="1:24" ht="12.75">
      <c r="A309" s="2" t="s">
        <v>5</v>
      </c>
      <c r="B309" t="s">
        <v>14</v>
      </c>
      <c r="C309" s="23">
        <v>0.05</v>
      </c>
      <c r="E309" s="6">
        <f t="shared" si="165"/>
        <v>0</v>
      </c>
      <c r="F309" s="6">
        <f t="shared" si="165"/>
        <v>4800</v>
      </c>
      <c r="G309" s="6">
        <f t="shared" si="165"/>
        <v>5578.073844843647</v>
      </c>
      <c r="H309" s="6">
        <f t="shared" si="165"/>
        <v>6148.967691768889</v>
      </c>
      <c r="I309" s="6">
        <f t="shared" si="165"/>
        <v>6867.012349644346</v>
      </c>
      <c r="J309" s="6">
        <f t="shared" si="165"/>
        <v>7110.903691591328</v>
      </c>
      <c r="K309" s="6">
        <f t="shared" si="165"/>
        <v>7897.236326718115</v>
      </c>
      <c r="L309" s="6">
        <f t="shared" si="165"/>
        <v>7854.780179473176</v>
      </c>
      <c r="M309" s="6">
        <f t="shared" si="165"/>
        <v>7610.100882512437</v>
      </c>
      <c r="N309" s="6">
        <f t="shared" si="165"/>
        <v>6815.953829691303</v>
      </c>
      <c r="O309" s="6">
        <f t="shared" si="165"/>
        <v>8205.819413156816</v>
      </c>
      <c r="P309" s="6">
        <f t="shared" si="165"/>
        <v>8968.720260979951</v>
      </c>
      <c r="Q309" s="6">
        <f t="shared" si="165"/>
        <v>9358.030933377839</v>
      </c>
      <c r="R309" s="6">
        <f t="shared" si="165"/>
        <v>10467.384188023285</v>
      </c>
      <c r="S309" s="6">
        <f t="shared" si="165"/>
        <v>10194.596430205585</v>
      </c>
      <c r="T309" s="6">
        <f>T$297*$C309</f>
        <v>9921.80867238789</v>
      </c>
      <c r="U309" s="6">
        <f>U$297*$C309</f>
        <v>9649.02091457019</v>
      </c>
      <c r="V309" s="6">
        <f>V$297*$C309</f>
        <v>9376.233156752494</v>
      </c>
      <c r="W309" s="6">
        <f>W$297*$C309</f>
        <v>9103.445398934793</v>
      </c>
      <c r="X309" s="6">
        <f>X$297*$C309</f>
        <v>8830.657641117095</v>
      </c>
    </row>
    <row r="310" spans="1:24" ht="12.75">
      <c r="A310" s="2" t="s">
        <v>6</v>
      </c>
      <c r="B310" t="s">
        <v>15</v>
      </c>
      <c r="C310" s="23">
        <v>0.05</v>
      </c>
      <c r="E310" s="6">
        <f t="shared" si="165"/>
        <v>0</v>
      </c>
      <c r="F310" s="6">
        <f t="shared" si="165"/>
        <v>4800</v>
      </c>
      <c r="G310" s="6">
        <f t="shared" si="165"/>
        <v>5578.073844843647</v>
      </c>
      <c r="H310" s="6">
        <f t="shared" si="165"/>
        <v>6148.967691768889</v>
      </c>
      <c r="I310" s="6">
        <f t="shared" si="165"/>
        <v>6867.012349644346</v>
      </c>
      <c r="J310" s="6">
        <f t="shared" si="165"/>
        <v>7110.903691591328</v>
      </c>
      <c r="K310" s="6">
        <f t="shared" si="165"/>
        <v>7897.236326718115</v>
      </c>
      <c r="L310" s="6">
        <f t="shared" si="165"/>
        <v>7854.780179473176</v>
      </c>
      <c r="M310" s="6">
        <f t="shared" si="165"/>
        <v>7610.100882512437</v>
      </c>
      <c r="N310" s="6">
        <f t="shared" si="165"/>
        <v>6815.953829691303</v>
      </c>
      <c r="O310" s="6">
        <f t="shared" si="165"/>
        <v>8205.819413156816</v>
      </c>
      <c r="P310" s="6">
        <f t="shared" si="165"/>
        <v>8968.720260979951</v>
      </c>
      <c r="Q310" s="6">
        <f t="shared" si="165"/>
        <v>9358.030933377839</v>
      </c>
      <c r="R310" s="6">
        <f t="shared" si="165"/>
        <v>10467.384188023285</v>
      </c>
      <c r="S310" s="6">
        <f t="shared" si="165"/>
        <v>10194.596430205585</v>
      </c>
      <c r="T310" s="6">
        <f>T$297*$C310</f>
        <v>9921.80867238789</v>
      </c>
      <c r="U310" s="6">
        <f>U$297*$C310</f>
        <v>9649.02091457019</v>
      </c>
      <c r="V310" s="6">
        <f>V$297*$C310</f>
        <v>9376.233156752494</v>
      </c>
      <c r="W310" s="6">
        <f>W$297*$C310</f>
        <v>9103.445398934793</v>
      </c>
      <c r="X310" s="6">
        <f>X$297*$C310</f>
        <v>8830.657641117095</v>
      </c>
    </row>
    <row r="311" spans="1:24" ht="12.75">
      <c r="A311" s="2" t="s">
        <v>7</v>
      </c>
      <c r="B311" t="s">
        <v>16</v>
      </c>
      <c r="C311" s="23">
        <v>0.05</v>
      </c>
      <c r="E311" s="6">
        <f t="shared" si="165"/>
        <v>0</v>
      </c>
      <c r="F311" s="6">
        <f t="shared" si="165"/>
        <v>4800</v>
      </c>
      <c r="G311" s="6">
        <f t="shared" si="165"/>
        <v>5578.073844843647</v>
      </c>
      <c r="H311" s="6">
        <f t="shared" si="165"/>
        <v>6148.967691768889</v>
      </c>
      <c r="I311" s="6">
        <f t="shared" si="165"/>
        <v>6867.012349644346</v>
      </c>
      <c r="J311" s="6">
        <f t="shared" si="165"/>
        <v>7110.903691591328</v>
      </c>
      <c r="K311" s="6">
        <f t="shared" si="165"/>
        <v>7897.236326718115</v>
      </c>
      <c r="L311" s="6">
        <f t="shared" si="165"/>
        <v>7854.780179473176</v>
      </c>
      <c r="M311" s="6">
        <f t="shared" si="165"/>
        <v>7610.100882512437</v>
      </c>
      <c r="N311" s="6">
        <f t="shared" si="165"/>
        <v>6815.953829691303</v>
      </c>
      <c r="O311" s="6">
        <f t="shared" si="165"/>
        <v>8205.819413156816</v>
      </c>
      <c r="P311" s="6">
        <f t="shared" si="165"/>
        <v>8968.720260979951</v>
      </c>
      <c r="Q311" s="6">
        <f t="shared" si="165"/>
        <v>9358.030933377839</v>
      </c>
      <c r="R311" s="6">
        <f t="shared" si="165"/>
        <v>10467.384188023285</v>
      </c>
      <c r="S311" s="6">
        <f t="shared" si="165"/>
        <v>10194.596430205585</v>
      </c>
      <c r="T311" s="6">
        <f>T$297*$C311</f>
        <v>9921.80867238789</v>
      </c>
      <c r="U311" s="6">
        <f>U$297*$C311</f>
        <v>9649.02091457019</v>
      </c>
      <c r="V311" s="6">
        <f>V$297*$C311</f>
        <v>9376.233156752494</v>
      </c>
      <c r="W311" s="6">
        <f>W$297*$C311</f>
        <v>9103.445398934793</v>
      </c>
      <c r="X311" s="6">
        <f>X$297*$C311</f>
        <v>8830.657641117095</v>
      </c>
    </row>
    <row r="312" spans="1:24" ht="12.75">
      <c r="A312" s="2" t="s">
        <v>8</v>
      </c>
      <c r="B312" t="s">
        <v>17</v>
      </c>
      <c r="C312" s="23">
        <v>0.05</v>
      </c>
      <c r="E312" s="6">
        <f t="shared" si="165"/>
        <v>0</v>
      </c>
      <c r="F312" s="6">
        <f t="shared" si="165"/>
        <v>4800</v>
      </c>
      <c r="G312" s="6">
        <f t="shared" si="165"/>
        <v>5578.073844843647</v>
      </c>
      <c r="H312" s="6">
        <f t="shared" si="165"/>
        <v>6148.967691768889</v>
      </c>
      <c r="I312" s="6">
        <f t="shared" si="165"/>
        <v>6867.012349644346</v>
      </c>
      <c r="J312" s="6">
        <f t="shared" si="165"/>
        <v>7110.903691591328</v>
      </c>
      <c r="K312" s="6">
        <f t="shared" si="165"/>
        <v>7897.236326718115</v>
      </c>
      <c r="L312" s="6">
        <f t="shared" si="165"/>
        <v>7854.780179473176</v>
      </c>
      <c r="M312" s="6">
        <f t="shared" si="165"/>
        <v>7610.100882512437</v>
      </c>
      <c r="N312" s="6">
        <f t="shared" si="165"/>
        <v>6815.953829691303</v>
      </c>
      <c r="O312" s="6">
        <f t="shared" si="165"/>
        <v>8205.819413156816</v>
      </c>
      <c r="P312" s="6">
        <f t="shared" si="165"/>
        <v>8968.720260979951</v>
      </c>
      <c r="Q312" s="6">
        <f t="shared" si="165"/>
        <v>9358.030933377839</v>
      </c>
      <c r="R312" s="6">
        <f t="shared" si="165"/>
        <v>10467.384188023285</v>
      </c>
      <c r="S312" s="6">
        <f t="shared" si="165"/>
        <v>10194.596430205585</v>
      </c>
      <c r="T312" s="6">
        <f>T$297*$C312</f>
        <v>9921.80867238789</v>
      </c>
      <c r="U312" s="6">
        <f>U$297*$C312</f>
        <v>9649.02091457019</v>
      </c>
      <c r="V312" s="6">
        <f>V$297*$C312</f>
        <v>9376.233156752494</v>
      </c>
      <c r="W312" s="6">
        <f>W$297*$C312</f>
        <v>9103.445398934793</v>
      </c>
      <c r="X312" s="6">
        <f>X$297*$C312</f>
        <v>8830.657641117095</v>
      </c>
    </row>
    <row r="313" spans="1:24" ht="12.75">
      <c r="A313" s="2" t="s">
        <v>28</v>
      </c>
      <c r="B313" t="s">
        <v>18</v>
      </c>
      <c r="C313" s="23">
        <v>0</v>
      </c>
      <c r="E313" s="6">
        <f t="shared" si="165"/>
        <v>0</v>
      </c>
      <c r="F313" s="6">
        <f t="shared" si="165"/>
        <v>0</v>
      </c>
      <c r="G313" s="6">
        <f t="shared" si="165"/>
        <v>0</v>
      </c>
      <c r="H313" s="6">
        <f t="shared" si="165"/>
        <v>0</v>
      </c>
      <c r="I313" s="6">
        <f t="shared" si="165"/>
        <v>0</v>
      </c>
      <c r="J313" s="6">
        <f t="shared" si="165"/>
        <v>0</v>
      </c>
      <c r="K313" s="6">
        <f t="shared" si="165"/>
        <v>0</v>
      </c>
      <c r="L313" s="6">
        <f t="shared" si="165"/>
        <v>0</v>
      </c>
      <c r="M313" s="6">
        <f t="shared" si="165"/>
        <v>0</v>
      </c>
      <c r="N313" s="6">
        <f t="shared" si="165"/>
        <v>0</v>
      </c>
      <c r="O313" s="6">
        <f t="shared" si="165"/>
        <v>0</v>
      </c>
      <c r="P313" s="6">
        <f t="shared" si="165"/>
        <v>0</v>
      </c>
      <c r="Q313" s="6">
        <f t="shared" si="165"/>
        <v>0</v>
      </c>
      <c r="R313" s="6">
        <f t="shared" si="165"/>
        <v>0</v>
      </c>
      <c r="S313" s="6">
        <f t="shared" si="165"/>
        <v>0</v>
      </c>
      <c r="T313" s="6">
        <f>T$297*$C313</f>
        <v>0</v>
      </c>
      <c r="U313" s="6">
        <f>U$297*$C313</f>
        <v>0</v>
      </c>
      <c r="V313" s="6">
        <f>V$297*$C313</f>
        <v>0</v>
      </c>
      <c r="W313" s="6">
        <f>W$297*$C313</f>
        <v>0</v>
      </c>
      <c r="X313" s="6">
        <f>X$297*$C313</f>
        <v>0</v>
      </c>
    </row>
    <row r="314" spans="1:24" ht="12.75">
      <c r="A314" s="2" t="s">
        <v>29</v>
      </c>
      <c r="C314" s="23">
        <v>0.04</v>
      </c>
      <c r="E314" s="6">
        <f t="shared" si="165"/>
        <v>0</v>
      </c>
      <c r="F314" s="6">
        <f t="shared" si="165"/>
        <v>3840</v>
      </c>
      <c r="G314" s="6">
        <f t="shared" si="165"/>
        <v>4462.459075874917</v>
      </c>
      <c r="H314" s="6">
        <f t="shared" si="165"/>
        <v>4919.1741534151115</v>
      </c>
      <c r="I314" s="6">
        <f t="shared" si="165"/>
        <v>5493.609879715476</v>
      </c>
      <c r="J314" s="6">
        <f t="shared" si="165"/>
        <v>5688.722953273063</v>
      </c>
      <c r="K314" s="6">
        <f t="shared" si="165"/>
        <v>6317.789061374492</v>
      </c>
      <c r="L314" s="6">
        <f t="shared" si="165"/>
        <v>6283.82414357854</v>
      </c>
      <c r="M314" s="6">
        <f t="shared" si="165"/>
        <v>6088.08070600995</v>
      </c>
      <c r="N314" s="6">
        <f t="shared" si="165"/>
        <v>5452.763063753043</v>
      </c>
      <c r="O314" s="6">
        <f t="shared" si="165"/>
        <v>6564.655530525453</v>
      </c>
      <c r="P314" s="6">
        <f t="shared" si="165"/>
        <v>7174.976208783961</v>
      </c>
      <c r="Q314" s="6">
        <f t="shared" si="165"/>
        <v>7486.424746702271</v>
      </c>
      <c r="R314" s="6">
        <f t="shared" si="165"/>
        <v>8373.907350418627</v>
      </c>
      <c r="S314" s="6">
        <f t="shared" si="165"/>
        <v>8155.677144164468</v>
      </c>
      <c r="T314" s="6">
        <f>T$297*$C314</f>
        <v>7937.446937910311</v>
      </c>
      <c r="U314" s="6">
        <f>U$297*$C314</f>
        <v>7719.216731656152</v>
      </c>
      <c r="V314" s="6">
        <f>V$297*$C314</f>
        <v>7500.986525401995</v>
      </c>
      <c r="W314" s="6">
        <f>W$297*$C314</f>
        <v>7282.756319147834</v>
      </c>
      <c r="X314" s="6">
        <f>X$297*$C314</f>
        <v>7064.526112893676</v>
      </c>
    </row>
    <row r="316" ht="12.75">
      <c r="E316" t="s">
        <v>23</v>
      </c>
    </row>
    <row r="318" spans="1:24" ht="12.75">
      <c r="A318" s="1" t="s">
        <v>30</v>
      </c>
      <c r="B318" t="s">
        <v>31</v>
      </c>
      <c r="E318" s="6">
        <f>E114*E300</f>
        <v>0</v>
      </c>
      <c r="F318" s="6">
        <f aca="true" t="shared" si="166" ref="F318:O318">F21*F300</f>
        <v>0</v>
      </c>
      <c r="G318" s="6">
        <f t="shared" si="166"/>
        <v>0</v>
      </c>
      <c r="H318" s="6">
        <f t="shared" si="166"/>
        <v>0</v>
      </c>
      <c r="I318" s="6">
        <f t="shared" si="166"/>
        <v>0</v>
      </c>
      <c r="J318" s="6">
        <f t="shared" si="166"/>
        <v>0</v>
      </c>
      <c r="K318" s="6">
        <f t="shared" si="166"/>
        <v>0</v>
      </c>
      <c r="L318" s="6">
        <f t="shared" si="166"/>
        <v>0</v>
      </c>
      <c r="M318" s="6">
        <f t="shared" si="166"/>
        <v>0</v>
      </c>
      <c r="N318" s="6">
        <f t="shared" si="166"/>
        <v>0</v>
      </c>
      <c r="O318" s="6">
        <f t="shared" si="166"/>
        <v>0</v>
      </c>
      <c r="P318" s="6">
        <f aca="true" t="shared" si="167" ref="P318:Q332">P21*P300</f>
        <v>0</v>
      </c>
      <c r="Q318" s="6">
        <f t="shared" si="167"/>
        <v>0</v>
      </c>
      <c r="R318" s="6">
        <f aca="true" t="shared" si="168" ref="R318:S332">R21*R300</f>
        <v>0</v>
      </c>
      <c r="S318" s="6">
        <f t="shared" si="168"/>
        <v>0</v>
      </c>
      <c r="T318" s="6">
        <f>T21*T300</f>
        <v>0</v>
      </c>
      <c r="U318" s="6">
        <f>U21*U300</f>
        <v>0</v>
      </c>
      <c r="V318" s="6">
        <f>V21*V300</f>
        <v>0</v>
      </c>
      <c r="W318" s="6">
        <f>W21*W300</f>
        <v>0</v>
      </c>
      <c r="X318" s="6">
        <f>X21*X300</f>
        <v>0</v>
      </c>
    </row>
    <row r="319" spans="1:24" ht="12.75">
      <c r="A319" s="1" t="s">
        <v>40</v>
      </c>
      <c r="B319" t="s">
        <v>45</v>
      </c>
      <c r="E319" s="6">
        <f>E115*E301</f>
        <v>0</v>
      </c>
      <c r="F319" s="6">
        <f aca="true" t="shared" si="169" ref="F319:O319">F22*F301</f>
        <v>0</v>
      </c>
      <c r="G319" s="6">
        <f t="shared" si="169"/>
        <v>0</v>
      </c>
      <c r="H319" s="6">
        <f t="shared" si="169"/>
        <v>0</v>
      </c>
      <c r="I319" s="6">
        <f t="shared" si="169"/>
        <v>0</v>
      </c>
      <c r="J319" s="6">
        <f t="shared" si="169"/>
        <v>0</v>
      </c>
      <c r="K319" s="6">
        <f t="shared" si="169"/>
        <v>0</v>
      </c>
      <c r="L319" s="6">
        <f t="shared" si="169"/>
        <v>0</v>
      </c>
      <c r="M319" s="6">
        <f t="shared" si="169"/>
        <v>0</v>
      </c>
      <c r="N319" s="6">
        <f t="shared" si="169"/>
        <v>0</v>
      </c>
      <c r="O319" s="6">
        <f t="shared" si="169"/>
        <v>0</v>
      </c>
      <c r="P319" s="6">
        <f t="shared" si="167"/>
        <v>0</v>
      </c>
      <c r="Q319" s="6">
        <f t="shared" si="167"/>
        <v>0</v>
      </c>
      <c r="R319" s="6">
        <f t="shared" si="168"/>
        <v>0</v>
      </c>
      <c r="S319" s="6">
        <f t="shared" si="168"/>
        <v>0</v>
      </c>
      <c r="T319" s="6">
        <f>T22*T301</f>
        <v>0</v>
      </c>
      <c r="U319" s="6">
        <f>U22*U301</f>
        <v>0</v>
      </c>
      <c r="V319" s="6">
        <f>V22*V301</f>
        <v>0</v>
      </c>
      <c r="W319" s="6">
        <f>W22*W301</f>
        <v>0</v>
      </c>
      <c r="X319" s="6">
        <f>X22*X301</f>
        <v>0</v>
      </c>
    </row>
    <row r="320" spans="1:24" ht="12.75">
      <c r="A320" s="1" t="s">
        <v>41</v>
      </c>
      <c r="B320" t="s">
        <v>44</v>
      </c>
      <c r="E320" s="6">
        <f>E116*E302</f>
        <v>0</v>
      </c>
      <c r="F320" s="6">
        <f aca="true" t="shared" si="170" ref="F320:O320">F23*F302</f>
        <v>0</v>
      </c>
      <c r="G320" s="6">
        <f t="shared" si="170"/>
        <v>0</v>
      </c>
      <c r="H320" s="6">
        <f t="shared" si="170"/>
        <v>0</v>
      </c>
      <c r="I320" s="6">
        <f t="shared" si="170"/>
        <v>0</v>
      </c>
      <c r="J320" s="6">
        <f t="shared" si="170"/>
        <v>0</v>
      </c>
      <c r="K320" s="6">
        <f t="shared" si="170"/>
        <v>0</v>
      </c>
      <c r="L320" s="6">
        <f t="shared" si="170"/>
        <v>0</v>
      </c>
      <c r="M320" s="6">
        <f t="shared" si="170"/>
        <v>0</v>
      </c>
      <c r="N320" s="6">
        <f t="shared" si="170"/>
        <v>0</v>
      </c>
      <c r="O320" s="6">
        <f t="shared" si="170"/>
        <v>0</v>
      </c>
      <c r="P320" s="6">
        <f t="shared" si="167"/>
        <v>0</v>
      </c>
      <c r="Q320" s="6">
        <f t="shared" si="167"/>
        <v>0</v>
      </c>
      <c r="R320" s="6">
        <f t="shared" si="168"/>
        <v>0</v>
      </c>
      <c r="S320" s="6">
        <f t="shared" si="168"/>
        <v>0</v>
      </c>
      <c r="T320" s="6">
        <f>T23*T302</f>
        <v>0</v>
      </c>
      <c r="U320" s="6">
        <f>U23*U302</f>
        <v>0</v>
      </c>
      <c r="V320" s="6">
        <f>V23*V302</f>
        <v>0</v>
      </c>
      <c r="W320" s="6">
        <f>W23*W302</f>
        <v>0</v>
      </c>
      <c r="X320" s="6">
        <f>X23*X302</f>
        <v>0</v>
      </c>
    </row>
    <row r="321" spans="1:24" ht="12.75">
      <c r="A321" s="1" t="s">
        <v>42</v>
      </c>
      <c r="B321" t="s">
        <v>43</v>
      </c>
      <c r="E321" s="6">
        <f>E117*E303</f>
        <v>0</v>
      </c>
      <c r="F321" s="6">
        <f aca="true" t="shared" si="171" ref="F321:O321">F24*F303</f>
        <v>0</v>
      </c>
      <c r="G321" s="6">
        <f t="shared" si="171"/>
        <v>0</v>
      </c>
      <c r="H321" s="6">
        <f t="shared" si="171"/>
        <v>0</v>
      </c>
      <c r="I321" s="6">
        <f t="shared" si="171"/>
        <v>0</v>
      </c>
      <c r="J321" s="6">
        <f t="shared" si="171"/>
        <v>0</v>
      </c>
      <c r="K321" s="6">
        <f t="shared" si="171"/>
        <v>0</v>
      </c>
      <c r="L321" s="6">
        <f t="shared" si="171"/>
        <v>0</v>
      </c>
      <c r="M321" s="6">
        <f t="shared" si="171"/>
        <v>0</v>
      </c>
      <c r="N321" s="6">
        <f t="shared" si="171"/>
        <v>0</v>
      </c>
      <c r="O321" s="6">
        <f t="shared" si="171"/>
        <v>0</v>
      </c>
      <c r="P321" s="6">
        <f t="shared" si="167"/>
        <v>0</v>
      </c>
      <c r="Q321" s="6">
        <f t="shared" si="167"/>
        <v>0</v>
      </c>
      <c r="R321" s="6">
        <f t="shared" si="168"/>
        <v>0</v>
      </c>
      <c r="S321" s="6">
        <f t="shared" si="168"/>
        <v>0</v>
      </c>
      <c r="T321" s="6">
        <f>T24*T303</f>
        <v>0</v>
      </c>
      <c r="U321" s="6">
        <f>U24*U303</f>
        <v>0</v>
      </c>
      <c r="V321" s="6">
        <f>V24*V303</f>
        <v>0</v>
      </c>
      <c r="W321" s="6">
        <f>W24*W303</f>
        <v>0</v>
      </c>
      <c r="X321" s="6">
        <f>X24*X303</f>
        <v>0</v>
      </c>
    </row>
    <row r="322" spans="1:24" ht="12.75">
      <c r="A322" s="1" t="s">
        <v>0</v>
      </c>
      <c r="B322" t="s">
        <v>9</v>
      </c>
      <c r="E322" s="6">
        <f>E119*E305</f>
        <v>0</v>
      </c>
      <c r="F322" s="6">
        <f aca="true" t="shared" si="172" ref="F322:O322">F25*F304</f>
        <v>4402.944</v>
      </c>
      <c r="G322" s="6">
        <f t="shared" si="172"/>
        <v>1923.7661076096767</v>
      </c>
      <c r="H322" s="6">
        <f t="shared" si="172"/>
        <v>3076.943432961152</v>
      </c>
      <c r="I322" s="6">
        <f t="shared" si="172"/>
        <v>3248.3715218757616</v>
      </c>
      <c r="J322" s="6">
        <f t="shared" si="172"/>
        <v>1689.5507171220997</v>
      </c>
      <c r="K322" s="6">
        <f t="shared" si="172"/>
        <v>4645.470296828664</v>
      </c>
      <c r="L322" s="6">
        <f t="shared" si="172"/>
        <v>4603.529567585639</v>
      </c>
      <c r="M322" s="6">
        <f t="shared" si="172"/>
        <v>2860.1803156834744</v>
      </c>
      <c r="N322" s="6">
        <f t="shared" si="172"/>
        <v>2061.14443809865</v>
      </c>
      <c r="O322" s="6">
        <f t="shared" si="172"/>
        <v>1246.6280852467835</v>
      </c>
      <c r="P322" s="6">
        <f t="shared" si="167"/>
        <v>1420.6452893392243</v>
      </c>
      <c r="Q322" s="6">
        <f t="shared" si="167"/>
        <v>3362.1533537439896</v>
      </c>
      <c r="R322" s="6">
        <f t="shared" si="168"/>
        <v>0</v>
      </c>
      <c r="S322" s="6">
        <f t="shared" si="168"/>
        <v>0</v>
      </c>
      <c r="T322" s="6">
        <f>T25*T304</f>
        <v>0</v>
      </c>
      <c r="U322" s="6">
        <f>U25*U304</f>
        <v>0</v>
      </c>
      <c r="V322" s="6">
        <f>V25*V304</f>
        <v>0</v>
      </c>
      <c r="W322" s="6">
        <f>W25*W304</f>
        <v>0</v>
      </c>
      <c r="X322" s="6">
        <f>X25*X304</f>
        <v>0</v>
      </c>
    </row>
    <row r="323" spans="1:24" ht="12.75">
      <c r="A323" s="2" t="s">
        <v>1</v>
      </c>
      <c r="B323" t="s">
        <v>10</v>
      </c>
      <c r="E323" s="6">
        <f aca="true" t="shared" si="173" ref="E323:E332">E119*E305</f>
        <v>0</v>
      </c>
      <c r="F323" s="6">
        <f aca="true" t="shared" si="174" ref="F323:O323">F26*F305</f>
        <v>5179.679999999999</v>
      </c>
      <c r="G323" s="6">
        <f t="shared" si="174"/>
        <v>3507.4928336376847</v>
      </c>
      <c r="H323" s="6">
        <f t="shared" si="174"/>
        <v>5716.695263037535</v>
      </c>
      <c r="I323" s="6">
        <f t="shared" si="174"/>
        <v>4791.801217581824</v>
      </c>
      <c r="J323" s="6">
        <f t="shared" si="174"/>
        <v>5079.3185069036845</v>
      </c>
      <c r="K323" s="6">
        <f t="shared" si="174"/>
        <v>-2504.2136392023144</v>
      </c>
      <c r="L323" s="6">
        <f t="shared" si="174"/>
        <v>-2585.008157064622</v>
      </c>
      <c r="M323" s="6">
        <f t="shared" si="174"/>
        <v>-4785.23143492382</v>
      </c>
      <c r="N323" s="6">
        <f t="shared" si="174"/>
        <v>6410.404576824671</v>
      </c>
      <c r="O323" s="6">
        <f t="shared" si="174"/>
        <v>3082.1057715817</v>
      </c>
      <c r="P323" s="6">
        <f t="shared" si="167"/>
        <v>1608.9884148198032</v>
      </c>
      <c r="Q323" s="6">
        <f t="shared" si="167"/>
        <v>4354.2917933007075</v>
      </c>
      <c r="R323" s="6">
        <f t="shared" si="168"/>
        <v>0</v>
      </c>
      <c r="S323" s="6">
        <f t="shared" si="168"/>
        <v>0</v>
      </c>
      <c r="T323" s="6">
        <f>T26*T305</f>
        <v>0</v>
      </c>
      <c r="U323" s="6">
        <f>U26*U305</f>
        <v>0</v>
      </c>
      <c r="V323" s="6">
        <f>V26*V305</f>
        <v>0</v>
      </c>
      <c r="W323" s="6">
        <f>W26*W305</f>
        <v>0</v>
      </c>
      <c r="X323" s="6">
        <f>X26*X305</f>
        <v>0</v>
      </c>
    </row>
    <row r="324" spans="1:24" ht="12.75">
      <c r="A324" s="2" t="s">
        <v>2</v>
      </c>
      <c r="B324" t="s">
        <v>11</v>
      </c>
      <c r="E324" s="6">
        <f t="shared" si="173"/>
        <v>0</v>
      </c>
      <c r="F324" s="6">
        <f aca="true" t="shared" si="175" ref="F324:O324">F27*F306</f>
        <v>2976</v>
      </c>
      <c r="G324" s="6">
        <f t="shared" si="175"/>
        <v>2900.5983993186965</v>
      </c>
      <c r="H324" s="6">
        <f t="shared" si="175"/>
        <v>4427.2567380736</v>
      </c>
      <c r="I324" s="6">
        <f t="shared" si="175"/>
        <v>-686.7012349644347</v>
      </c>
      <c r="J324" s="6">
        <f t="shared" si="175"/>
        <v>430.92076371043447</v>
      </c>
      <c r="K324" s="6">
        <f t="shared" si="175"/>
        <v>3294.7269955067977</v>
      </c>
      <c r="L324" s="6">
        <f t="shared" si="175"/>
        <v>2057.9524070219722</v>
      </c>
      <c r="M324" s="6">
        <f t="shared" si="175"/>
        <v>-2161.268650633532</v>
      </c>
      <c r="N324" s="6">
        <f t="shared" si="175"/>
        <v>5069.706458524392</v>
      </c>
      <c r="O324" s="6">
        <f t="shared" si="175"/>
        <v>3864.94094359686</v>
      </c>
      <c r="P324" s="6">
        <f t="shared" si="167"/>
        <v>1088.802639682966</v>
      </c>
      <c r="Q324" s="6">
        <f t="shared" si="167"/>
        <v>3600.970303163792</v>
      </c>
      <c r="R324" s="6">
        <f t="shared" si="168"/>
        <v>0</v>
      </c>
      <c r="S324" s="6">
        <f t="shared" si="168"/>
        <v>0</v>
      </c>
      <c r="T324" s="6">
        <f>T27*T306</f>
        <v>0</v>
      </c>
      <c r="U324" s="6">
        <f>U27*U306</f>
        <v>0</v>
      </c>
      <c r="V324" s="6">
        <f>V27*V306</f>
        <v>0</v>
      </c>
      <c r="W324" s="6">
        <f>W27*W306</f>
        <v>0</v>
      </c>
      <c r="X324" s="6">
        <f>X27*X306</f>
        <v>0</v>
      </c>
    </row>
    <row r="325" spans="1:24" ht="12.75">
      <c r="A325" s="2" t="s">
        <v>3</v>
      </c>
      <c r="B325" t="s">
        <v>12</v>
      </c>
      <c r="E325" s="6">
        <f t="shared" si="173"/>
        <v>0</v>
      </c>
      <c r="F325" s="6">
        <f aca="true" t="shared" si="176" ref="F325:O325">F28*F307</f>
        <v>3546.2399999999993</v>
      </c>
      <c r="G325" s="6">
        <f t="shared" si="176"/>
        <v>2438.733884965642</v>
      </c>
      <c r="H325" s="6">
        <f t="shared" si="176"/>
        <v>3661.095363679197</v>
      </c>
      <c r="I325" s="6">
        <f t="shared" si="176"/>
        <v>2010.6612159758645</v>
      </c>
      <c r="J325" s="6">
        <f t="shared" si="176"/>
        <v>1787.68118806606</v>
      </c>
      <c r="K325" s="6">
        <f t="shared" si="176"/>
        <v>960.3039373289229</v>
      </c>
      <c r="L325" s="6">
        <f t="shared" si="176"/>
        <v>-1866.2957706428267</v>
      </c>
      <c r="M325" s="6">
        <f t="shared" si="176"/>
        <v>-3182.544189066701</v>
      </c>
      <c r="N325" s="6">
        <f t="shared" si="176"/>
        <v>4409.922127810273</v>
      </c>
      <c r="O325" s="6">
        <f t="shared" si="176"/>
        <v>2509.3395765433547</v>
      </c>
      <c r="P325" s="6">
        <f t="shared" si="167"/>
        <v>1271.7645330069572</v>
      </c>
      <c r="Q325" s="6">
        <f t="shared" si="167"/>
        <v>4145.607703486383</v>
      </c>
      <c r="R325" s="6">
        <f t="shared" si="168"/>
        <v>0</v>
      </c>
      <c r="S325" s="6">
        <f t="shared" si="168"/>
        <v>0</v>
      </c>
      <c r="T325" s="6">
        <f>T28*T307</f>
        <v>0</v>
      </c>
      <c r="U325" s="6">
        <f>U28*U307</f>
        <v>0</v>
      </c>
      <c r="V325" s="6">
        <f>V28*V307</f>
        <v>0</v>
      </c>
      <c r="W325" s="6">
        <f>W28*W307</f>
        <v>0</v>
      </c>
      <c r="X325" s="6">
        <f>X28*X307</f>
        <v>0</v>
      </c>
    </row>
    <row r="326" spans="1:24" ht="12.75">
      <c r="A326" s="2" t="s">
        <v>4</v>
      </c>
      <c r="B326" t="s">
        <v>13</v>
      </c>
      <c r="E326" s="6">
        <f t="shared" si="173"/>
        <v>0</v>
      </c>
      <c r="F326" s="6">
        <f aca="true" t="shared" si="177" ref="F326:O326">F29*F308</f>
        <v>26.880000000000003</v>
      </c>
      <c r="G326" s="6">
        <f t="shared" si="177"/>
        <v>883.0090896387493</v>
      </c>
      <c r="H326" s="6">
        <f t="shared" si="177"/>
        <v>-1034.2563657555272</v>
      </c>
      <c r="I326" s="6">
        <f t="shared" si="177"/>
        <v>-1244.3026377555555</v>
      </c>
      <c r="J326" s="6">
        <f t="shared" si="177"/>
        <v>4378.183402912781</v>
      </c>
      <c r="K326" s="6">
        <f t="shared" si="177"/>
        <v>-2176.478331643513</v>
      </c>
      <c r="L326" s="6">
        <f t="shared" si="177"/>
        <v>-226.21766916882746</v>
      </c>
      <c r="M326" s="6">
        <f t="shared" si="177"/>
        <v>-565.4304955706741</v>
      </c>
      <c r="N326" s="6">
        <f t="shared" si="177"/>
        <v>3929.3973828170365</v>
      </c>
      <c r="O326" s="6">
        <f t="shared" si="177"/>
        <v>2143.3600307165602</v>
      </c>
      <c r="P326" s="6">
        <f t="shared" si="167"/>
        <v>2874.4748436440746</v>
      </c>
      <c r="Q326" s="6">
        <f t="shared" si="167"/>
        <v>2750.3252913197466</v>
      </c>
      <c r="R326" s="6">
        <f t="shared" si="168"/>
        <v>0</v>
      </c>
      <c r="S326" s="6">
        <f t="shared" si="168"/>
        <v>0</v>
      </c>
      <c r="T326" s="6">
        <f>T29*T308</f>
        <v>0</v>
      </c>
      <c r="U326" s="6">
        <f>U29*U308</f>
        <v>0</v>
      </c>
      <c r="V326" s="6">
        <f>V29*V308</f>
        <v>0</v>
      </c>
      <c r="W326" s="6">
        <f>W29*W308</f>
        <v>0</v>
      </c>
      <c r="X326" s="6">
        <f>X29*X308</f>
        <v>0</v>
      </c>
    </row>
    <row r="327" spans="1:24" ht="12.75">
      <c r="A327" s="2" t="s">
        <v>5</v>
      </c>
      <c r="B327" t="s">
        <v>14</v>
      </c>
      <c r="E327" s="6">
        <f t="shared" si="173"/>
        <v>0</v>
      </c>
      <c r="F327" s="6">
        <f aca="true" t="shared" si="178" ref="F327:O327">F30*F309</f>
        <v>1069.44</v>
      </c>
      <c r="G327" s="6">
        <f t="shared" si="178"/>
        <v>1185.8984994137593</v>
      </c>
      <c r="H327" s="6">
        <f t="shared" si="178"/>
        <v>1489.894871715602</v>
      </c>
      <c r="I327" s="6">
        <f t="shared" si="178"/>
        <v>1981.819764107358</v>
      </c>
      <c r="J327" s="6">
        <f t="shared" si="178"/>
        <v>1181.832193542479</v>
      </c>
      <c r="K327" s="6">
        <f t="shared" si="178"/>
        <v>-645.9939315255418</v>
      </c>
      <c r="L327" s="6">
        <f t="shared" si="178"/>
        <v>-1594.5203764330547</v>
      </c>
      <c r="M327" s="6">
        <f t="shared" si="178"/>
        <v>-1366.0131084109823</v>
      </c>
      <c r="N327" s="6">
        <f t="shared" si="178"/>
        <v>2637.7741320905343</v>
      </c>
      <c r="O327" s="6">
        <f t="shared" si="178"/>
        <v>1711.733929584512</v>
      </c>
      <c r="P327" s="6">
        <f t="shared" si="167"/>
        <v>830.5034961667435</v>
      </c>
      <c r="Q327" s="6">
        <f t="shared" si="167"/>
        <v>3127.4539379348735</v>
      </c>
      <c r="R327" s="6">
        <f t="shared" si="168"/>
        <v>0</v>
      </c>
      <c r="S327" s="6">
        <f t="shared" si="168"/>
        <v>0</v>
      </c>
      <c r="T327" s="6">
        <f>T30*T309</f>
        <v>0</v>
      </c>
      <c r="U327" s="6">
        <f>U30*U309</f>
        <v>0</v>
      </c>
      <c r="V327" s="6">
        <f>V30*V309</f>
        <v>0</v>
      </c>
      <c r="W327" s="6">
        <f>W30*W309</f>
        <v>0</v>
      </c>
      <c r="X327" s="6">
        <f>X30*X309</f>
        <v>0</v>
      </c>
    </row>
    <row r="328" spans="1:24" ht="12.75">
      <c r="A328" s="2" t="s">
        <v>6</v>
      </c>
      <c r="B328" t="s">
        <v>15</v>
      </c>
      <c r="E328" s="6">
        <f t="shared" si="173"/>
        <v>0</v>
      </c>
      <c r="F328" s="6">
        <f aca="true" t="shared" si="179" ref="F328:O328">F31*F310</f>
        <v>132</v>
      </c>
      <c r="G328" s="6">
        <f t="shared" si="179"/>
        <v>-436.2053746667732</v>
      </c>
      <c r="H328" s="6">
        <f t="shared" si="179"/>
        <v>-1578.4400064770741</v>
      </c>
      <c r="I328" s="6">
        <f t="shared" si="179"/>
        <v>165.49499762642873</v>
      </c>
      <c r="J328" s="6">
        <f t="shared" si="179"/>
        <v>4056.770556052853</v>
      </c>
      <c r="K328" s="6">
        <f t="shared" si="179"/>
        <v>-2032.7486304972426</v>
      </c>
      <c r="L328" s="6">
        <f t="shared" si="179"/>
        <v>-2068.949099273235</v>
      </c>
      <c r="M328" s="6">
        <f t="shared" si="179"/>
        <v>-709.2614022501592</v>
      </c>
      <c r="N328" s="6">
        <f t="shared" si="179"/>
        <v>2618.6894613673985</v>
      </c>
      <c r="O328" s="6">
        <f t="shared" si="179"/>
        <v>1545.1557954974285</v>
      </c>
      <c r="P328" s="6">
        <f t="shared" si="167"/>
        <v>2026.0339069553709</v>
      </c>
      <c r="Q328" s="6">
        <f t="shared" si="167"/>
        <v>1122.0279089120029</v>
      </c>
      <c r="R328" s="6">
        <f t="shared" si="168"/>
        <v>0</v>
      </c>
      <c r="S328" s="6">
        <f t="shared" si="168"/>
        <v>0</v>
      </c>
      <c r="T328" s="6">
        <f>T31*T310</f>
        <v>0</v>
      </c>
      <c r="U328" s="6">
        <f>U31*U310</f>
        <v>0</v>
      </c>
      <c r="V328" s="6">
        <f>V31*V310</f>
        <v>0</v>
      </c>
      <c r="W328" s="6">
        <f>W31*W310</f>
        <v>0</v>
      </c>
      <c r="X328" s="6">
        <f>X31*X310</f>
        <v>0</v>
      </c>
    </row>
    <row r="329" spans="1:24" ht="12.75">
      <c r="A329" s="2" t="s">
        <v>7</v>
      </c>
      <c r="B329" t="s">
        <v>16</v>
      </c>
      <c r="E329" s="6">
        <f t="shared" si="173"/>
        <v>0</v>
      </c>
      <c r="F329" s="6">
        <f aca="true" t="shared" si="180" ref="F329:O329">F32*F311</f>
        <v>734.4</v>
      </c>
      <c r="G329" s="6">
        <f t="shared" si="180"/>
        <v>2001.970702914385</v>
      </c>
      <c r="H329" s="6">
        <f t="shared" si="180"/>
        <v>1122.8015005169993</v>
      </c>
      <c r="I329" s="6">
        <f t="shared" si="180"/>
        <v>-1133.0570376913172</v>
      </c>
      <c r="J329" s="6">
        <f t="shared" si="180"/>
        <v>-315.01303353749586</v>
      </c>
      <c r="K329" s="6">
        <f t="shared" si="180"/>
        <v>2083.290942988239</v>
      </c>
      <c r="L329" s="6">
        <f t="shared" si="180"/>
        <v>993.6296927033568</v>
      </c>
      <c r="M329" s="6">
        <f t="shared" si="180"/>
        <v>285.3787830942164</v>
      </c>
      <c r="N329" s="6">
        <f t="shared" si="180"/>
        <v>2429.8875402849494</v>
      </c>
      <c r="O329" s="6">
        <f t="shared" si="180"/>
        <v>2524.1100514870363</v>
      </c>
      <c r="P329" s="6">
        <f t="shared" si="167"/>
        <v>1066.3808390305162</v>
      </c>
      <c r="Q329" s="6">
        <f t="shared" si="167"/>
        <v>3281.861448335608</v>
      </c>
      <c r="R329" s="6">
        <f t="shared" si="168"/>
        <v>0</v>
      </c>
      <c r="S329" s="6">
        <f t="shared" si="168"/>
        <v>0</v>
      </c>
      <c r="T329" s="6">
        <f>T32*T311</f>
        <v>0</v>
      </c>
      <c r="U329" s="6">
        <f>U32*U311</f>
        <v>0</v>
      </c>
      <c r="V329" s="6">
        <f>V32*V311</f>
        <v>0</v>
      </c>
      <c r="W329" s="6">
        <f>W32*W311</f>
        <v>0</v>
      </c>
      <c r="X329" s="6">
        <f>X32*X311</f>
        <v>0</v>
      </c>
    </row>
    <row r="330" spans="1:24" ht="12.75">
      <c r="A330" s="2" t="s">
        <v>8</v>
      </c>
      <c r="B330" t="s">
        <v>17</v>
      </c>
      <c r="E330" s="6">
        <f t="shared" si="173"/>
        <v>0</v>
      </c>
      <c r="F330" s="6">
        <f aca="true" t="shared" si="181" ref="F330:O330">F33*F312</f>
        <v>1379.52</v>
      </c>
      <c r="G330" s="6">
        <f t="shared" si="181"/>
        <v>1010.7469806856689</v>
      </c>
      <c r="H330" s="6">
        <f t="shared" si="181"/>
        <v>1512.03115540597</v>
      </c>
      <c r="I330" s="6">
        <f t="shared" si="181"/>
        <v>-179.2290223257174</v>
      </c>
      <c r="J330" s="6">
        <f t="shared" si="181"/>
        <v>1644.752023865074</v>
      </c>
      <c r="K330" s="6">
        <f t="shared" si="181"/>
        <v>-210.85620992337365</v>
      </c>
      <c r="L330" s="6">
        <f t="shared" si="181"/>
        <v>243.49818556366844</v>
      </c>
      <c r="M330" s="6">
        <f t="shared" si="181"/>
        <v>-1523.5421966789897</v>
      </c>
      <c r="N330" s="6">
        <f t="shared" si="181"/>
        <v>3110.1197324881414</v>
      </c>
      <c r="O330" s="6">
        <f t="shared" si="181"/>
        <v>1632.9580632182065</v>
      </c>
      <c r="P330" s="6">
        <f t="shared" si="167"/>
        <v>660.0978112081244</v>
      </c>
      <c r="Q330" s="6">
        <f t="shared" si="167"/>
        <v>1463.596037980294</v>
      </c>
      <c r="R330" s="6">
        <f t="shared" si="168"/>
        <v>0</v>
      </c>
      <c r="S330" s="6">
        <f t="shared" si="168"/>
        <v>0</v>
      </c>
      <c r="T330" s="6">
        <f>T33*T312</f>
        <v>0</v>
      </c>
      <c r="U330" s="6">
        <f>U33*U312</f>
        <v>0</v>
      </c>
      <c r="V330" s="6">
        <f>V33*V312</f>
        <v>0</v>
      </c>
      <c r="W330" s="6">
        <f>W33*W312</f>
        <v>0</v>
      </c>
      <c r="X330" s="6">
        <f>X33*X312</f>
        <v>0</v>
      </c>
    </row>
    <row r="331" spans="1:24" ht="12.75">
      <c r="A331" s="2" t="s">
        <v>28</v>
      </c>
      <c r="B331" t="s">
        <v>18</v>
      </c>
      <c r="E331" s="6">
        <f t="shared" si="173"/>
        <v>0</v>
      </c>
      <c r="F331" s="6">
        <f aca="true" t="shared" si="182" ref="F331:O331">F34*F313</f>
        <v>0</v>
      </c>
      <c r="G331" s="6">
        <f t="shared" si="182"/>
        <v>0</v>
      </c>
      <c r="H331" s="6">
        <f t="shared" si="182"/>
        <v>0</v>
      </c>
      <c r="I331" s="6">
        <f t="shared" si="182"/>
        <v>0</v>
      </c>
      <c r="J331" s="6">
        <f t="shared" si="182"/>
        <v>0</v>
      </c>
      <c r="K331" s="6">
        <f t="shared" si="182"/>
        <v>0</v>
      </c>
      <c r="L331" s="6">
        <f t="shared" si="182"/>
        <v>0</v>
      </c>
      <c r="M331" s="6">
        <f t="shared" si="182"/>
        <v>0</v>
      </c>
      <c r="N331" s="6">
        <f t="shared" si="182"/>
        <v>0</v>
      </c>
      <c r="O331" s="6">
        <f t="shared" si="182"/>
        <v>0</v>
      </c>
      <c r="P331" s="6">
        <f t="shared" si="167"/>
        <v>0</v>
      </c>
      <c r="Q331" s="6">
        <f t="shared" si="167"/>
        <v>0</v>
      </c>
      <c r="R331" s="6">
        <f t="shared" si="168"/>
        <v>0</v>
      </c>
      <c r="S331" s="6">
        <f t="shared" si="168"/>
        <v>0</v>
      </c>
      <c r="T331" s="6">
        <f>T34*T313</f>
        <v>0</v>
      </c>
      <c r="U331" s="6">
        <f>U34*U313</f>
        <v>0</v>
      </c>
      <c r="V331" s="6">
        <f>V34*V313</f>
        <v>0</v>
      </c>
      <c r="W331" s="6">
        <f>W34*W313</f>
        <v>0</v>
      </c>
      <c r="X331" s="6">
        <f>X34*X313</f>
        <v>0</v>
      </c>
    </row>
    <row r="332" spans="1:24" ht="12.75">
      <c r="A332" s="2" t="s">
        <v>29</v>
      </c>
      <c r="E332" s="6">
        <f t="shared" si="173"/>
        <v>0</v>
      </c>
      <c r="F332" s="6">
        <f aca="true" t="shared" si="183" ref="F332:O332">F35*F314</f>
        <v>223.488</v>
      </c>
      <c r="G332" s="6">
        <f t="shared" si="183"/>
        <v>236.06408511378314</v>
      </c>
      <c r="H332" s="6">
        <f t="shared" si="183"/>
        <v>267.60307394578206</v>
      </c>
      <c r="I332" s="6">
        <f t="shared" si="183"/>
        <v>295.55621152869264</v>
      </c>
      <c r="J332" s="6">
        <f t="shared" si="183"/>
        <v>285.0050199589804</v>
      </c>
      <c r="K332" s="6">
        <f t="shared" si="183"/>
        <v>397.3889319604555</v>
      </c>
      <c r="L332" s="6">
        <f t="shared" si="183"/>
        <v>262.0354667872251</v>
      </c>
      <c r="M332" s="6">
        <f t="shared" si="183"/>
        <v>100.45333164916417</v>
      </c>
      <c r="N332" s="6">
        <f t="shared" si="183"/>
        <v>49.07486757377738</v>
      </c>
      <c r="O332" s="6">
        <f t="shared" si="183"/>
        <v>72.86767638883254</v>
      </c>
      <c r="P332" s="6">
        <f t="shared" si="167"/>
        <v>215.96678388439722</v>
      </c>
      <c r="Q332" s="6">
        <f t="shared" si="167"/>
        <v>365.3375276390708</v>
      </c>
      <c r="R332" s="6">
        <f t="shared" si="168"/>
        <v>0</v>
      </c>
      <c r="S332" s="6">
        <f t="shared" si="168"/>
        <v>0</v>
      </c>
      <c r="T332" s="6">
        <f>T35*T314</f>
        <v>0</v>
      </c>
      <c r="U332" s="6">
        <f>U35*U314</f>
        <v>0</v>
      </c>
      <c r="V332" s="6">
        <f>V35*V314</f>
        <v>0</v>
      </c>
      <c r="W332" s="6">
        <f>W35*W314</f>
        <v>0</v>
      </c>
      <c r="X332" s="6">
        <f>X35*X314</f>
        <v>0</v>
      </c>
    </row>
    <row r="334" ht="12.75">
      <c r="E334" s="9" t="s">
        <v>24</v>
      </c>
    </row>
    <row r="336" spans="1:24" ht="12.75">
      <c r="A336" s="1" t="s">
        <v>30</v>
      </c>
      <c r="B336" t="s">
        <v>31</v>
      </c>
      <c r="E336" s="10">
        <f aca="true" t="shared" si="184" ref="E336:M336">E318+E300</f>
        <v>0</v>
      </c>
      <c r="F336" s="10">
        <f t="shared" si="184"/>
        <v>0</v>
      </c>
      <c r="G336" s="10">
        <f t="shared" si="184"/>
        <v>0</v>
      </c>
      <c r="H336" s="10">
        <f t="shared" si="184"/>
        <v>0</v>
      </c>
      <c r="I336" s="10">
        <f t="shared" si="184"/>
        <v>0</v>
      </c>
      <c r="J336" s="10">
        <f t="shared" si="184"/>
        <v>0</v>
      </c>
      <c r="K336" s="10">
        <f t="shared" si="184"/>
        <v>0</v>
      </c>
      <c r="L336" s="10">
        <f t="shared" si="184"/>
        <v>0</v>
      </c>
      <c r="M336" s="10">
        <f t="shared" si="184"/>
        <v>0</v>
      </c>
      <c r="N336" s="10">
        <f aca="true" t="shared" si="185" ref="N336:O350">N318+N300</f>
        <v>0</v>
      </c>
      <c r="O336" s="10">
        <f t="shared" si="185"/>
        <v>0</v>
      </c>
      <c r="P336" s="10">
        <f aca="true" t="shared" si="186" ref="P336:Q350">P318+P300</f>
        <v>0</v>
      </c>
      <c r="Q336" s="10">
        <f t="shared" si="186"/>
        <v>0</v>
      </c>
      <c r="R336" s="10">
        <f aca="true" t="shared" si="187" ref="R336:S350">R318+R300</f>
        <v>0</v>
      </c>
      <c r="S336" s="10">
        <f t="shared" si="187"/>
        <v>0</v>
      </c>
      <c r="T336" s="10">
        <f>T318+T300</f>
        <v>0</v>
      </c>
      <c r="U336" s="10">
        <f>U318+U300</f>
        <v>0</v>
      </c>
      <c r="V336" s="10">
        <f>V318+V300</f>
        <v>0</v>
      </c>
      <c r="W336" s="10">
        <f>W318+W300</f>
        <v>0</v>
      </c>
      <c r="X336" s="10">
        <f>X318+X300</f>
        <v>0</v>
      </c>
    </row>
    <row r="337" spans="1:24" ht="12.75">
      <c r="A337" s="1" t="s">
        <v>40</v>
      </c>
      <c r="B337" t="s">
        <v>45</v>
      </c>
      <c r="E337" s="10">
        <f aca="true" t="shared" si="188" ref="E337:M337">E319+E301</f>
        <v>0</v>
      </c>
      <c r="F337" s="10">
        <f t="shared" si="188"/>
        <v>0</v>
      </c>
      <c r="G337" s="10">
        <f t="shared" si="188"/>
        <v>0</v>
      </c>
      <c r="H337" s="10">
        <f t="shared" si="188"/>
        <v>0</v>
      </c>
      <c r="I337" s="10">
        <f t="shared" si="188"/>
        <v>0</v>
      </c>
      <c r="J337" s="10">
        <f t="shared" si="188"/>
        <v>0</v>
      </c>
      <c r="K337" s="10">
        <f t="shared" si="188"/>
        <v>0</v>
      </c>
      <c r="L337" s="10">
        <f t="shared" si="188"/>
        <v>0</v>
      </c>
      <c r="M337" s="10">
        <f t="shared" si="188"/>
        <v>0</v>
      </c>
      <c r="N337" s="10">
        <f t="shared" si="185"/>
        <v>0</v>
      </c>
      <c r="O337" s="10">
        <f t="shared" si="185"/>
        <v>0</v>
      </c>
      <c r="P337" s="10">
        <f t="shared" si="186"/>
        <v>0</v>
      </c>
      <c r="Q337" s="10">
        <f t="shared" si="186"/>
        <v>0</v>
      </c>
      <c r="R337" s="10">
        <f t="shared" si="187"/>
        <v>0</v>
      </c>
      <c r="S337" s="10">
        <f t="shared" si="187"/>
        <v>0</v>
      </c>
      <c r="T337" s="10">
        <f>T319+T301</f>
        <v>0</v>
      </c>
      <c r="U337" s="10">
        <f>U319+U301</f>
        <v>0</v>
      </c>
      <c r="V337" s="10">
        <f>V319+V301</f>
        <v>0</v>
      </c>
      <c r="W337" s="10">
        <f>W319+W301</f>
        <v>0</v>
      </c>
      <c r="X337" s="10">
        <f>X319+X301</f>
        <v>0</v>
      </c>
    </row>
    <row r="338" spans="1:24" ht="12.75">
      <c r="A338" s="1" t="s">
        <v>41</v>
      </c>
      <c r="B338" t="s">
        <v>44</v>
      </c>
      <c r="E338" s="10">
        <f aca="true" t="shared" si="189" ref="E338:M338">E320+E302</f>
        <v>0</v>
      </c>
      <c r="F338" s="10">
        <f t="shared" si="189"/>
        <v>0</v>
      </c>
      <c r="G338" s="10">
        <f t="shared" si="189"/>
        <v>0</v>
      </c>
      <c r="H338" s="10">
        <f t="shared" si="189"/>
        <v>0</v>
      </c>
      <c r="I338" s="10">
        <f t="shared" si="189"/>
        <v>0</v>
      </c>
      <c r="J338" s="10">
        <f t="shared" si="189"/>
        <v>0</v>
      </c>
      <c r="K338" s="10">
        <f t="shared" si="189"/>
        <v>0</v>
      </c>
      <c r="L338" s="10">
        <f t="shared" si="189"/>
        <v>0</v>
      </c>
      <c r="M338" s="10">
        <f t="shared" si="189"/>
        <v>0</v>
      </c>
      <c r="N338" s="10">
        <f t="shared" si="185"/>
        <v>0</v>
      </c>
      <c r="O338" s="10">
        <f t="shared" si="185"/>
        <v>0</v>
      </c>
      <c r="P338" s="10">
        <f t="shared" si="186"/>
        <v>0</v>
      </c>
      <c r="Q338" s="10">
        <f t="shared" si="186"/>
        <v>0</v>
      </c>
      <c r="R338" s="10">
        <f t="shared" si="187"/>
        <v>0</v>
      </c>
      <c r="S338" s="10">
        <f t="shared" si="187"/>
        <v>0</v>
      </c>
      <c r="T338" s="10">
        <f>T320+T302</f>
        <v>0</v>
      </c>
      <c r="U338" s="10">
        <f>U320+U302</f>
        <v>0</v>
      </c>
      <c r="V338" s="10">
        <f>V320+V302</f>
        <v>0</v>
      </c>
      <c r="W338" s="10">
        <f>W320+W302</f>
        <v>0</v>
      </c>
      <c r="X338" s="10">
        <f>X320+X302</f>
        <v>0</v>
      </c>
    </row>
    <row r="339" spans="1:24" ht="12.75">
      <c r="A339" s="1" t="s">
        <v>42</v>
      </c>
      <c r="B339" t="s">
        <v>43</v>
      </c>
      <c r="E339" s="10">
        <f aca="true" t="shared" si="190" ref="E339:M339">E321+E303</f>
        <v>0</v>
      </c>
      <c r="F339" s="10">
        <f t="shared" si="190"/>
        <v>0</v>
      </c>
      <c r="G339" s="10">
        <f t="shared" si="190"/>
        <v>0</v>
      </c>
      <c r="H339" s="10">
        <f t="shared" si="190"/>
        <v>0</v>
      </c>
      <c r="I339" s="10">
        <f t="shared" si="190"/>
        <v>0</v>
      </c>
      <c r="J339" s="10">
        <f t="shared" si="190"/>
        <v>0</v>
      </c>
      <c r="K339" s="10">
        <f t="shared" si="190"/>
        <v>0</v>
      </c>
      <c r="L339" s="10">
        <f t="shared" si="190"/>
        <v>0</v>
      </c>
      <c r="M339" s="10">
        <f t="shared" si="190"/>
        <v>0</v>
      </c>
      <c r="N339" s="10">
        <f t="shared" si="185"/>
        <v>0</v>
      </c>
      <c r="O339" s="10">
        <f t="shared" si="185"/>
        <v>0</v>
      </c>
      <c r="P339" s="10">
        <f t="shared" si="186"/>
        <v>0</v>
      </c>
      <c r="Q339" s="10">
        <f t="shared" si="186"/>
        <v>0</v>
      </c>
      <c r="R339" s="10">
        <f t="shared" si="187"/>
        <v>0</v>
      </c>
      <c r="S339" s="10">
        <f t="shared" si="187"/>
        <v>0</v>
      </c>
      <c r="T339" s="10">
        <f>T321+T303</f>
        <v>0</v>
      </c>
      <c r="U339" s="10">
        <f>U321+U303</f>
        <v>0</v>
      </c>
      <c r="V339" s="10">
        <f>V321+V303</f>
        <v>0</v>
      </c>
      <c r="W339" s="10">
        <f>W321+W303</f>
        <v>0</v>
      </c>
      <c r="X339" s="10">
        <f>X321+X303</f>
        <v>0</v>
      </c>
    </row>
    <row r="340" spans="1:24" ht="12.75">
      <c r="A340" s="1" t="s">
        <v>0</v>
      </c>
      <c r="B340" t="s">
        <v>9</v>
      </c>
      <c r="E340" s="10">
        <f aca="true" t="shared" si="191" ref="E340:M340">E322+E304</f>
        <v>0</v>
      </c>
      <c r="F340" s="10">
        <f t="shared" si="191"/>
        <v>38962.944</v>
      </c>
      <c r="G340" s="10">
        <f t="shared" si="191"/>
        <v>42085.897790483934</v>
      </c>
      <c r="H340" s="10">
        <f t="shared" si="191"/>
        <v>47349.510813697154</v>
      </c>
      <c r="I340" s="10">
        <f t="shared" si="191"/>
        <v>52690.86043931505</v>
      </c>
      <c r="J340" s="10">
        <f t="shared" si="191"/>
        <v>52888.05729657966</v>
      </c>
      <c r="K340" s="10">
        <f t="shared" si="191"/>
        <v>61505.57184919909</v>
      </c>
      <c r="L340" s="10">
        <f t="shared" si="191"/>
        <v>61157.9468597925</v>
      </c>
      <c r="M340" s="10">
        <f t="shared" si="191"/>
        <v>57652.906669773016</v>
      </c>
      <c r="N340" s="10">
        <f t="shared" si="185"/>
        <v>51136.01201187603</v>
      </c>
      <c r="O340" s="10">
        <f t="shared" si="185"/>
        <v>60328.52785997585</v>
      </c>
      <c r="P340" s="10">
        <f t="shared" si="186"/>
        <v>65995.43116839488</v>
      </c>
      <c r="Q340" s="10">
        <f t="shared" si="186"/>
        <v>70739.97607406441</v>
      </c>
      <c r="R340" s="10">
        <f t="shared" si="187"/>
        <v>75365.16615376764</v>
      </c>
      <c r="S340" s="10">
        <f t="shared" si="187"/>
        <v>73401.0942974802</v>
      </c>
      <c r="T340" s="10">
        <f>T322+T304</f>
        <v>71437.0224411928</v>
      </c>
      <c r="U340" s="10">
        <f>U322+U304</f>
        <v>69472.95058490537</v>
      </c>
      <c r="V340" s="10">
        <f>V322+V304</f>
        <v>67508.87872861794</v>
      </c>
      <c r="W340" s="10">
        <f>W322+W304</f>
        <v>65544.8068723305</v>
      </c>
      <c r="X340" s="10">
        <f>X322+X304</f>
        <v>63580.73501604309</v>
      </c>
    </row>
    <row r="341" spans="1:24" ht="12.75">
      <c r="A341" s="2" t="s">
        <v>1</v>
      </c>
      <c r="B341" t="s">
        <v>10</v>
      </c>
      <c r="E341" s="10">
        <f aca="true" t="shared" si="192" ref="E341:M341">E323+E305</f>
        <v>0</v>
      </c>
      <c r="F341" s="10">
        <f t="shared" si="192"/>
        <v>19579.68</v>
      </c>
      <c r="G341" s="10">
        <f t="shared" si="192"/>
        <v>20241.71436816862</v>
      </c>
      <c r="H341" s="10">
        <f t="shared" si="192"/>
        <v>24163.5983383442</v>
      </c>
      <c r="I341" s="10">
        <f t="shared" si="192"/>
        <v>25392.83826651486</v>
      </c>
      <c r="J341" s="10">
        <f t="shared" si="192"/>
        <v>26412.029581677667</v>
      </c>
      <c r="K341" s="10">
        <f t="shared" si="192"/>
        <v>21187.49534095203</v>
      </c>
      <c r="L341" s="10">
        <f t="shared" si="192"/>
        <v>20979.332381354903</v>
      </c>
      <c r="M341" s="10">
        <f t="shared" si="192"/>
        <v>18045.07121261349</v>
      </c>
      <c r="N341" s="10">
        <f t="shared" si="185"/>
        <v>26858.266065898577</v>
      </c>
      <c r="O341" s="10">
        <f t="shared" si="185"/>
        <v>27699.56401105215</v>
      </c>
      <c r="P341" s="10">
        <f t="shared" si="186"/>
        <v>28515.149197759656</v>
      </c>
      <c r="Q341" s="10">
        <f t="shared" si="186"/>
        <v>32428.38459343422</v>
      </c>
      <c r="R341" s="10">
        <f t="shared" si="187"/>
        <v>31402.15256406985</v>
      </c>
      <c r="S341" s="10">
        <f t="shared" si="187"/>
        <v>30583.78929061675</v>
      </c>
      <c r="T341" s="10">
        <f>T323+T305</f>
        <v>29765.426017163667</v>
      </c>
      <c r="U341" s="10">
        <f>U323+U305</f>
        <v>28947.06274371057</v>
      </c>
      <c r="V341" s="10">
        <f>V323+V305</f>
        <v>28128.699470257478</v>
      </c>
      <c r="W341" s="10">
        <f>W323+W305</f>
        <v>27310.336196804376</v>
      </c>
      <c r="X341" s="10">
        <f>X323+X305</f>
        <v>26491.972923351288</v>
      </c>
    </row>
    <row r="342" spans="1:24" ht="12.75">
      <c r="A342" s="2" t="s">
        <v>2</v>
      </c>
      <c r="B342" t="s">
        <v>11</v>
      </c>
      <c r="E342" s="10">
        <f aca="true" t="shared" si="193" ref="E342:M342">E324+E306</f>
        <v>0</v>
      </c>
      <c r="F342" s="10">
        <f t="shared" si="193"/>
        <v>12576</v>
      </c>
      <c r="G342" s="10">
        <f t="shared" si="193"/>
        <v>14056.74608900599</v>
      </c>
      <c r="H342" s="10">
        <f t="shared" si="193"/>
        <v>16725.192121611377</v>
      </c>
      <c r="I342" s="10">
        <f t="shared" si="193"/>
        <v>13047.323464324258</v>
      </c>
      <c r="J342" s="10">
        <f t="shared" si="193"/>
        <v>14652.72814689309</v>
      </c>
      <c r="K342" s="10">
        <f t="shared" si="193"/>
        <v>19089.199648943028</v>
      </c>
      <c r="L342" s="10">
        <f t="shared" si="193"/>
        <v>17767.512765968324</v>
      </c>
      <c r="M342" s="10">
        <f t="shared" si="193"/>
        <v>13058.933114391342</v>
      </c>
      <c r="N342" s="10">
        <f t="shared" si="185"/>
        <v>18701.614117906996</v>
      </c>
      <c r="O342" s="10">
        <f t="shared" si="185"/>
        <v>20276.57976991049</v>
      </c>
      <c r="P342" s="10">
        <f t="shared" si="186"/>
        <v>19026.24316164287</v>
      </c>
      <c r="Q342" s="10">
        <f t="shared" si="186"/>
        <v>22317.03216991947</v>
      </c>
      <c r="R342" s="10">
        <f t="shared" si="187"/>
        <v>20934.76837604657</v>
      </c>
      <c r="S342" s="10">
        <f t="shared" si="187"/>
        <v>20389.19286041117</v>
      </c>
      <c r="T342" s="10">
        <f>T324+T306</f>
        <v>19843.61734477578</v>
      </c>
      <c r="U342" s="10">
        <f>U324+U306</f>
        <v>19298.04182914038</v>
      </c>
      <c r="V342" s="10">
        <f>V324+V306</f>
        <v>18752.46631350499</v>
      </c>
      <c r="W342" s="10">
        <f>W324+W306</f>
        <v>18206.890797869586</v>
      </c>
      <c r="X342" s="10">
        <f>X324+X306</f>
        <v>17661.31528223419</v>
      </c>
    </row>
    <row r="343" spans="1:24" ht="12.75">
      <c r="A343" s="2" t="s">
        <v>3</v>
      </c>
      <c r="B343" t="s">
        <v>12</v>
      </c>
      <c r="E343" s="10">
        <f aca="true" t="shared" si="194" ref="E343:M343">E325+E307</f>
        <v>0</v>
      </c>
      <c r="F343" s="10">
        <f t="shared" si="194"/>
        <v>13146.24</v>
      </c>
      <c r="G343" s="10">
        <f t="shared" si="194"/>
        <v>13594.881574652936</v>
      </c>
      <c r="H343" s="10">
        <f t="shared" si="194"/>
        <v>15959.030747216975</v>
      </c>
      <c r="I343" s="10">
        <f t="shared" si="194"/>
        <v>15744.685915264556</v>
      </c>
      <c r="J343" s="10">
        <f t="shared" si="194"/>
        <v>16009.488571248718</v>
      </c>
      <c r="K343" s="10">
        <f t="shared" si="194"/>
        <v>16754.776590765152</v>
      </c>
      <c r="L343" s="10">
        <f t="shared" si="194"/>
        <v>13843.264588303526</v>
      </c>
      <c r="M343" s="10">
        <f t="shared" si="194"/>
        <v>12037.657575958174</v>
      </c>
      <c r="N343" s="10">
        <f t="shared" si="185"/>
        <v>18041.82978719288</v>
      </c>
      <c r="O343" s="10">
        <f t="shared" si="185"/>
        <v>18920.97840285699</v>
      </c>
      <c r="P343" s="10">
        <f t="shared" si="186"/>
        <v>19209.20505496686</v>
      </c>
      <c r="Q343" s="10">
        <f t="shared" si="186"/>
        <v>22861.669570242062</v>
      </c>
      <c r="R343" s="10">
        <f t="shared" si="187"/>
        <v>20934.76837604657</v>
      </c>
      <c r="S343" s="10">
        <f t="shared" si="187"/>
        <v>20389.19286041117</v>
      </c>
      <c r="T343" s="10">
        <f>T325+T307</f>
        <v>19843.61734477578</v>
      </c>
      <c r="U343" s="10">
        <f>U325+U307</f>
        <v>19298.04182914038</v>
      </c>
      <c r="V343" s="10">
        <f>V325+V307</f>
        <v>18752.46631350499</v>
      </c>
      <c r="W343" s="10">
        <f>W325+W307</f>
        <v>18206.890797869586</v>
      </c>
      <c r="X343" s="10">
        <f>X325+X307</f>
        <v>17661.31528223419</v>
      </c>
    </row>
    <row r="344" spans="1:24" ht="12.75">
      <c r="A344" s="2" t="s">
        <v>4</v>
      </c>
      <c r="B344" t="s">
        <v>13</v>
      </c>
      <c r="E344" s="10">
        <f aca="true" t="shared" si="195" ref="E344:M344">E326+E308</f>
        <v>0</v>
      </c>
      <c r="F344" s="10">
        <f t="shared" si="195"/>
        <v>4826.88</v>
      </c>
      <c r="G344" s="10">
        <f t="shared" si="195"/>
        <v>6461.082934482396</v>
      </c>
      <c r="H344" s="10">
        <f t="shared" si="195"/>
        <v>5114.711326013362</v>
      </c>
      <c r="I344" s="10">
        <f t="shared" si="195"/>
        <v>5622.7097118887905</v>
      </c>
      <c r="J344" s="10">
        <f t="shared" si="195"/>
        <v>11489.08709450411</v>
      </c>
      <c r="K344" s="10">
        <f t="shared" si="195"/>
        <v>5720.757995074602</v>
      </c>
      <c r="L344" s="10">
        <f t="shared" si="195"/>
        <v>7628.5625103043485</v>
      </c>
      <c r="M344" s="10">
        <f t="shared" si="195"/>
        <v>7044.670386941763</v>
      </c>
      <c r="N344" s="10">
        <f t="shared" si="185"/>
        <v>10745.35121250834</v>
      </c>
      <c r="O344" s="10">
        <f t="shared" si="185"/>
        <v>10349.179443873376</v>
      </c>
      <c r="P344" s="10">
        <f t="shared" si="186"/>
        <v>11843.195104624026</v>
      </c>
      <c r="Q344" s="10">
        <f t="shared" si="186"/>
        <v>12108.356224697585</v>
      </c>
      <c r="R344" s="10">
        <f t="shared" si="187"/>
        <v>10467.384188023285</v>
      </c>
      <c r="S344" s="10">
        <f t="shared" si="187"/>
        <v>10194.596430205585</v>
      </c>
      <c r="T344" s="10">
        <f>T326+T308</f>
        <v>9921.80867238789</v>
      </c>
      <c r="U344" s="10">
        <f>U326+U308</f>
        <v>9649.02091457019</v>
      </c>
      <c r="V344" s="10">
        <f>V326+V308</f>
        <v>9376.233156752494</v>
      </c>
      <c r="W344" s="10">
        <f>W326+W308</f>
        <v>9103.445398934793</v>
      </c>
      <c r="X344" s="10">
        <f>X326+X308</f>
        <v>8830.657641117095</v>
      </c>
    </row>
    <row r="345" spans="1:24" ht="12.75">
      <c r="A345" s="2" t="s">
        <v>5</v>
      </c>
      <c r="B345" t="s">
        <v>14</v>
      </c>
      <c r="E345" s="10">
        <f aca="true" t="shared" si="196" ref="E345:M345">E327+E309</f>
        <v>0</v>
      </c>
      <c r="F345" s="10">
        <f t="shared" si="196"/>
        <v>5869.4400000000005</v>
      </c>
      <c r="G345" s="10">
        <f t="shared" si="196"/>
        <v>6763.972344257406</v>
      </c>
      <c r="H345" s="10">
        <f t="shared" si="196"/>
        <v>7638.862563484491</v>
      </c>
      <c r="I345" s="10">
        <f t="shared" si="196"/>
        <v>8848.832113751703</v>
      </c>
      <c r="J345" s="10">
        <f t="shared" si="196"/>
        <v>8292.735885133807</v>
      </c>
      <c r="K345" s="10">
        <f t="shared" si="196"/>
        <v>7251.242395192574</v>
      </c>
      <c r="L345" s="10">
        <f t="shared" si="196"/>
        <v>6260.259803040121</v>
      </c>
      <c r="M345" s="10">
        <f t="shared" si="196"/>
        <v>6244.087774101455</v>
      </c>
      <c r="N345" s="10">
        <f t="shared" si="185"/>
        <v>9453.727961781839</v>
      </c>
      <c r="O345" s="10">
        <f t="shared" si="185"/>
        <v>9917.553342741328</v>
      </c>
      <c r="P345" s="10">
        <f t="shared" si="186"/>
        <v>9799.223757146696</v>
      </c>
      <c r="Q345" s="10">
        <f t="shared" si="186"/>
        <v>12485.484871312712</v>
      </c>
      <c r="R345" s="10">
        <f t="shared" si="187"/>
        <v>10467.384188023285</v>
      </c>
      <c r="S345" s="10">
        <f t="shared" si="187"/>
        <v>10194.596430205585</v>
      </c>
      <c r="T345" s="10">
        <f>T327+T309</f>
        <v>9921.80867238789</v>
      </c>
      <c r="U345" s="10">
        <f>U327+U309</f>
        <v>9649.02091457019</v>
      </c>
      <c r="V345" s="10">
        <f>V327+V309</f>
        <v>9376.233156752494</v>
      </c>
      <c r="W345" s="10">
        <f>W327+W309</f>
        <v>9103.445398934793</v>
      </c>
      <c r="X345" s="10">
        <f>X327+X309</f>
        <v>8830.657641117095</v>
      </c>
    </row>
    <row r="346" spans="1:24" ht="12.75">
      <c r="A346" s="2" t="s">
        <v>6</v>
      </c>
      <c r="B346" t="s">
        <v>15</v>
      </c>
      <c r="E346" s="10">
        <f aca="true" t="shared" si="197" ref="E346:M346">E328+E310</f>
        <v>0</v>
      </c>
      <c r="F346" s="10">
        <f t="shared" si="197"/>
        <v>4932</v>
      </c>
      <c r="G346" s="10">
        <f t="shared" si="197"/>
        <v>5141.868470176873</v>
      </c>
      <c r="H346" s="10">
        <f t="shared" si="197"/>
        <v>4570.527685291815</v>
      </c>
      <c r="I346" s="10">
        <f t="shared" si="197"/>
        <v>7032.5073472707745</v>
      </c>
      <c r="J346" s="10">
        <f t="shared" si="197"/>
        <v>11167.674247644181</v>
      </c>
      <c r="K346" s="10">
        <f t="shared" si="197"/>
        <v>5864.487696220873</v>
      </c>
      <c r="L346" s="10">
        <f t="shared" si="197"/>
        <v>5785.831080199941</v>
      </c>
      <c r="M346" s="10">
        <f t="shared" si="197"/>
        <v>6900.839480262278</v>
      </c>
      <c r="N346" s="10">
        <f t="shared" si="185"/>
        <v>9434.643291058703</v>
      </c>
      <c r="O346" s="10">
        <f t="shared" si="185"/>
        <v>9750.975208654245</v>
      </c>
      <c r="P346" s="10">
        <f t="shared" si="186"/>
        <v>10994.754167935322</v>
      </c>
      <c r="Q346" s="10">
        <f t="shared" si="186"/>
        <v>10480.058842289842</v>
      </c>
      <c r="R346" s="10">
        <f t="shared" si="187"/>
        <v>10467.384188023285</v>
      </c>
      <c r="S346" s="10">
        <f t="shared" si="187"/>
        <v>10194.596430205585</v>
      </c>
      <c r="T346" s="10">
        <f>T328+T310</f>
        <v>9921.80867238789</v>
      </c>
      <c r="U346" s="10">
        <f>U328+U310</f>
        <v>9649.02091457019</v>
      </c>
      <c r="V346" s="10">
        <f>V328+V310</f>
        <v>9376.233156752494</v>
      </c>
      <c r="W346" s="10">
        <f>W328+W310</f>
        <v>9103.445398934793</v>
      </c>
      <c r="X346" s="10">
        <f>X328+X310</f>
        <v>8830.657641117095</v>
      </c>
    </row>
    <row r="347" spans="1:24" ht="12.75">
      <c r="A347" s="2" t="s">
        <v>7</v>
      </c>
      <c r="B347" t="s">
        <v>16</v>
      </c>
      <c r="E347" s="10">
        <f aca="true" t="shared" si="198" ref="E347:M347">E329+E311</f>
        <v>0</v>
      </c>
      <c r="F347" s="10">
        <f t="shared" si="198"/>
        <v>5534.4</v>
      </c>
      <c r="G347" s="10">
        <f t="shared" si="198"/>
        <v>7580.0445477580315</v>
      </c>
      <c r="H347" s="10">
        <f t="shared" si="198"/>
        <v>7271.7691922858885</v>
      </c>
      <c r="I347" s="10">
        <f t="shared" si="198"/>
        <v>5733.955311953028</v>
      </c>
      <c r="J347" s="10">
        <f t="shared" si="198"/>
        <v>6795.890658053832</v>
      </c>
      <c r="K347" s="10">
        <f t="shared" si="198"/>
        <v>9980.527269706354</v>
      </c>
      <c r="L347" s="10">
        <f t="shared" si="198"/>
        <v>8848.409872176533</v>
      </c>
      <c r="M347" s="10">
        <f t="shared" si="198"/>
        <v>7895.479665606654</v>
      </c>
      <c r="N347" s="10">
        <f t="shared" si="185"/>
        <v>9245.841369976253</v>
      </c>
      <c r="O347" s="10">
        <f t="shared" si="185"/>
        <v>10729.929464643852</v>
      </c>
      <c r="P347" s="10">
        <f t="shared" si="186"/>
        <v>10035.101100010468</v>
      </c>
      <c r="Q347" s="10">
        <f t="shared" si="186"/>
        <v>12639.892381713447</v>
      </c>
      <c r="R347" s="10">
        <f t="shared" si="187"/>
        <v>10467.384188023285</v>
      </c>
      <c r="S347" s="10">
        <f t="shared" si="187"/>
        <v>10194.596430205585</v>
      </c>
      <c r="T347" s="10">
        <f>T329+T311</f>
        <v>9921.80867238789</v>
      </c>
      <c r="U347" s="10">
        <f>U329+U311</f>
        <v>9649.02091457019</v>
      </c>
      <c r="V347" s="10">
        <f>V329+V311</f>
        <v>9376.233156752494</v>
      </c>
      <c r="W347" s="10">
        <f>W329+W311</f>
        <v>9103.445398934793</v>
      </c>
      <c r="X347" s="10">
        <f>X329+X311</f>
        <v>8830.657641117095</v>
      </c>
    </row>
    <row r="348" spans="1:24" ht="12.75">
      <c r="A348" s="2" t="s">
        <v>8</v>
      </c>
      <c r="B348" t="s">
        <v>17</v>
      </c>
      <c r="E348" s="10">
        <f aca="true" t="shared" si="199" ref="E348:M348">E330+E312</f>
        <v>0</v>
      </c>
      <c r="F348" s="10">
        <f t="shared" si="199"/>
        <v>6179.52</v>
      </c>
      <c r="G348" s="10">
        <f t="shared" si="199"/>
        <v>6588.820825529316</v>
      </c>
      <c r="H348" s="10">
        <f t="shared" si="199"/>
        <v>7660.998847174859</v>
      </c>
      <c r="I348" s="10">
        <f t="shared" si="199"/>
        <v>6687.783327318628</v>
      </c>
      <c r="J348" s="10">
        <f t="shared" si="199"/>
        <v>8755.655715456403</v>
      </c>
      <c r="K348" s="10">
        <f t="shared" si="199"/>
        <v>7686.380116794741</v>
      </c>
      <c r="L348" s="10">
        <f t="shared" si="199"/>
        <v>8098.278365036845</v>
      </c>
      <c r="M348" s="10">
        <f t="shared" si="199"/>
        <v>6086.558685833447</v>
      </c>
      <c r="N348" s="10">
        <f t="shared" si="185"/>
        <v>9926.073562179445</v>
      </c>
      <c r="O348" s="10">
        <f t="shared" si="185"/>
        <v>9838.777476375022</v>
      </c>
      <c r="P348" s="10">
        <f t="shared" si="186"/>
        <v>9628.818072188076</v>
      </c>
      <c r="Q348" s="10">
        <f t="shared" si="186"/>
        <v>10821.626971358133</v>
      </c>
      <c r="R348" s="10">
        <f t="shared" si="187"/>
        <v>10467.384188023285</v>
      </c>
      <c r="S348" s="10">
        <f t="shared" si="187"/>
        <v>10194.596430205585</v>
      </c>
      <c r="T348" s="10">
        <f>T330+T312</f>
        <v>9921.80867238789</v>
      </c>
      <c r="U348" s="10">
        <f>U330+U312</f>
        <v>9649.02091457019</v>
      </c>
      <c r="V348" s="10">
        <f>V330+V312</f>
        <v>9376.233156752494</v>
      </c>
      <c r="W348" s="10">
        <f>W330+W312</f>
        <v>9103.445398934793</v>
      </c>
      <c r="X348" s="10">
        <f>X330+X312</f>
        <v>8830.657641117095</v>
      </c>
    </row>
    <row r="349" spans="1:24" ht="12.75">
      <c r="A349" s="2" t="s">
        <v>28</v>
      </c>
      <c r="B349" t="s">
        <v>18</v>
      </c>
      <c r="E349" s="10">
        <f aca="true" t="shared" si="200" ref="E349:M349">E331+E313</f>
        <v>0</v>
      </c>
      <c r="F349" s="10">
        <f t="shared" si="200"/>
        <v>0</v>
      </c>
      <c r="G349" s="10">
        <f t="shared" si="200"/>
        <v>0</v>
      </c>
      <c r="H349" s="10">
        <f t="shared" si="200"/>
        <v>0</v>
      </c>
      <c r="I349" s="10">
        <f t="shared" si="200"/>
        <v>0</v>
      </c>
      <c r="J349" s="10">
        <f t="shared" si="200"/>
        <v>0</v>
      </c>
      <c r="K349" s="10">
        <f t="shared" si="200"/>
        <v>0</v>
      </c>
      <c r="L349" s="10">
        <f t="shared" si="200"/>
        <v>0</v>
      </c>
      <c r="M349" s="10">
        <f t="shared" si="200"/>
        <v>0</v>
      </c>
      <c r="N349" s="10">
        <f t="shared" si="185"/>
        <v>0</v>
      </c>
      <c r="O349" s="10">
        <f t="shared" si="185"/>
        <v>0</v>
      </c>
      <c r="P349" s="10">
        <f t="shared" si="186"/>
        <v>0</v>
      </c>
      <c r="Q349" s="10">
        <f t="shared" si="186"/>
        <v>0</v>
      </c>
      <c r="R349" s="10">
        <f t="shared" si="187"/>
        <v>0</v>
      </c>
      <c r="S349" s="10">
        <f t="shared" si="187"/>
        <v>0</v>
      </c>
      <c r="T349" s="10">
        <f>T331+T313</f>
        <v>0</v>
      </c>
      <c r="U349" s="10">
        <f>U331+U313</f>
        <v>0</v>
      </c>
      <c r="V349" s="10">
        <f>V331+V313</f>
        <v>0</v>
      </c>
      <c r="W349" s="10">
        <f>W331+W313</f>
        <v>0</v>
      </c>
      <c r="X349" s="10">
        <f>X331+X313</f>
        <v>0</v>
      </c>
    </row>
    <row r="350" spans="1:24" ht="12.75">
      <c r="A350" s="2" t="s">
        <v>29</v>
      </c>
      <c r="E350" s="10">
        <f aca="true" t="shared" si="201" ref="E350:M350">E332+E314</f>
        <v>0</v>
      </c>
      <c r="F350" s="10">
        <f t="shared" si="201"/>
        <v>4063.488</v>
      </c>
      <c r="G350" s="10">
        <f t="shared" si="201"/>
        <v>4698.5231609887005</v>
      </c>
      <c r="H350" s="10">
        <f t="shared" si="201"/>
        <v>5186.777227360893</v>
      </c>
      <c r="I350" s="10">
        <f t="shared" si="201"/>
        <v>5789.166091244169</v>
      </c>
      <c r="J350" s="10">
        <f t="shared" si="201"/>
        <v>5973.727973232043</v>
      </c>
      <c r="K350" s="10">
        <f t="shared" si="201"/>
        <v>6715.177993334948</v>
      </c>
      <c r="L350" s="10">
        <f t="shared" si="201"/>
        <v>6545.859610365766</v>
      </c>
      <c r="M350" s="10">
        <f t="shared" si="201"/>
        <v>6188.534037659114</v>
      </c>
      <c r="N350" s="10">
        <f t="shared" si="185"/>
        <v>5501.837931326821</v>
      </c>
      <c r="O350" s="10">
        <f t="shared" si="185"/>
        <v>6637.523206914286</v>
      </c>
      <c r="P350" s="10">
        <f t="shared" si="186"/>
        <v>7390.942992668358</v>
      </c>
      <c r="Q350" s="10">
        <f t="shared" si="186"/>
        <v>7851.762274341341</v>
      </c>
      <c r="R350" s="10">
        <f t="shared" si="187"/>
        <v>8373.907350418627</v>
      </c>
      <c r="S350" s="10">
        <f t="shared" si="187"/>
        <v>8155.677144164468</v>
      </c>
      <c r="T350" s="10">
        <f>T332+T314</f>
        <v>7937.446937910311</v>
      </c>
      <c r="U350" s="10">
        <f>U332+U314</f>
        <v>7719.216731656152</v>
      </c>
      <c r="V350" s="10">
        <f>V332+V314</f>
        <v>7500.986525401995</v>
      </c>
      <c r="W350" s="10">
        <f>W332+W314</f>
        <v>7282.756319147834</v>
      </c>
      <c r="X350" s="10">
        <f>X332+X314</f>
        <v>7064.526112893676</v>
      </c>
    </row>
    <row r="352" spans="1:24" ht="12.75">
      <c r="A352" s="2" t="s">
        <v>46</v>
      </c>
      <c r="E352" s="10">
        <v>0</v>
      </c>
      <c r="F352" s="10">
        <f>-F$17*(1-$B$8)</f>
        <v>0</v>
      </c>
      <c r="G352" s="10">
        <f>-G$17*(1-$B$8)</f>
        <v>0</v>
      </c>
      <c r="H352" s="10">
        <f aca="true" t="shared" si="202" ref="H352:X352">-H$17*(1-$B$8)</f>
        <v>0</v>
      </c>
      <c r="I352" s="10">
        <f t="shared" si="202"/>
        <v>0</v>
      </c>
      <c r="J352" s="10">
        <f t="shared" si="202"/>
        <v>0</v>
      </c>
      <c r="K352" s="10">
        <f t="shared" si="202"/>
        <v>0</v>
      </c>
      <c r="L352" s="10">
        <f t="shared" si="202"/>
        <v>0</v>
      </c>
      <c r="M352" s="10">
        <f t="shared" si="202"/>
        <v>0</v>
      </c>
      <c r="N352" s="10">
        <f t="shared" si="202"/>
        <v>0</v>
      </c>
      <c r="O352" s="10">
        <f t="shared" si="202"/>
        <v>0</v>
      </c>
      <c r="P352" s="10">
        <f t="shared" si="202"/>
        <v>0</v>
      </c>
      <c r="Q352" s="10">
        <f t="shared" si="202"/>
        <v>0</v>
      </c>
      <c r="R352" s="10">
        <f t="shared" si="202"/>
        <v>0</v>
      </c>
      <c r="S352" s="10">
        <f t="shared" si="202"/>
        <v>0</v>
      </c>
      <c r="T352" s="10">
        <f t="shared" si="202"/>
        <v>0</v>
      </c>
      <c r="U352" s="10">
        <f t="shared" si="202"/>
        <v>0</v>
      </c>
      <c r="V352" s="10">
        <f t="shared" si="202"/>
        <v>0</v>
      </c>
      <c r="W352" s="10">
        <f t="shared" si="202"/>
        <v>0</v>
      </c>
      <c r="X352" s="10">
        <f t="shared" si="202"/>
        <v>0</v>
      </c>
    </row>
    <row r="353" spans="1:24" ht="12.75">
      <c r="A353" s="2" t="s">
        <v>26</v>
      </c>
      <c r="F353" s="6">
        <f>-F294*$B$7*(1-$B$8)</f>
        <v>0</v>
      </c>
      <c r="G353" s="6">
        <f>-G294*$B$7*(1-$B$8)</f>
        <v>0</v>
      </c>
      <c r="H353" s="6">
        <f aca="true" t="shared" si="203" ref="H353:M353">-H294*$B$7*(1-$B$8)</f>
        <v>0</v>
      </c>
      <c r="I353" s="6">
        <f t="shared" si="203"/>
        <v>0</v>
      </c>
      <c r="J353" s="6">
        <f t="shared" si="203"/>
        <v>0</v>
      </c>
      <c r="K353" s="6">
        <f t="shared" si="203"/>
        <v>0</v>
      </c>
      <c r="L353" s="6">
        <f t="shared" si="203"/>
        <v>0</v>
      </c>
      <c r="M353" s="6">
        <f t="shared" si="203"/>
        <v>0</v>
      </c>
      <c r="N353" s="6">
        <f aca="true" t="shared" si="204" ref="N353:S353">-N294*$B$7*(1-$B$8)</f>
        <v>0</v>
      </c>
      <c r="O353" s="6">
        <f t="shared" si="204"/>
        <v>0</v>
      </c>
      <c r="P353" s="6">
        <f t="shared" si="204"/>
        <v>0</v>
      </c>
      <c r="Q353" s="6">
        <f t="shared" si="204"/>
        <v>0</v>
      </c>
      <c r="R353" s="6">
        <f t="shared" si="204"/>
        <v>0</v>
      </c>
      <c r="S353" s="6">
        <f t="shared" si="204"/>
        <v>0</v>
      </c>
      <c r="T353" s="6">
        <f>-T294*$B$7*(1-$B$8)</f>
        <v>0</v>
      </c>
      <c r="U353" s="6">
        <f>-U294*$B$7*(1-$B$8)</f>
        <v>0</v>
      </c>
      <c r="V353" s="6">
        <f>-V294*$B$7*(1-$B$8)</f>
        <v>0</v>
      </c>
      <c r="W353" s="6">
        <f>-W294*$B$7*(1-$B$8)</f>
        <v>0</v>
      </c>
      <c r="X353" s="6">
        <f>-X294*$B$7*(1-$B$8)</f>
        <v>0</v>
      </c>
    </row>
    <row r="355" spans="1:24" ht="12.75">
      <c r="A355" s="2" t="s">
        <v>27</v>
      </c>
      <c r="E355" s="10">
        <f aca="true" t="shared" si="205" ref="E355:S355">SUM(E336:E354)</f>
        <v>0</v>
      </c>
      <c r="F355" s="10">
        <f t="shared" si="205"/>
        <v>115670.59200000002</v>
      </c>
      <c r="G355" s="10">
        <f t="shared" si="205"/>
        <v>127213.5521055042</v>
      </c>
      <c r="H355" s="10">
        <f t="shared" si="205"/>
        <v>141640.97886248105</v>
      </c>
      <c r="I355" s="10">
        <f t="shared" si="205"/>
        <v>146590.66198884585</v>
      </c>
      <c r="J355" s="10">
        <f t="shared" si="205"/>
        <v>162437.07517042352</v>
      </c>
      <c r="K355" s="10">
        <f t="shared" si="205"/>
        <v>161755.6168961834</v>
      </c>
      <c r="L355" s="10">
        <f t="shared" si="205"/>
        <v>156915.25783654282</v>
      </c>
      <c r="M355" s="10">
        <f t="shared" si="205"/>
        <v>141154.73860314075</v>
      </c>
      <c r="N355" s="10">
        <f t="shared" si="205"/>
        <v>169045.19731170585</v>
      </c>
      <c r="O355" s="10">
        <f t="shared" si="205"/>
        <v>184449.58818699757</v>
      </c>
      <c r="P355" s="10">
        <f t="shared" si="205"/>
        <v>192438.0637773372</v>
      </c>
      <c r="Q355" s="10">
        <f t="shared" si="205"/>
        <v>214734.2439733732</v>
      </c>
      <c r="R355" s="10">
        <f t="shared" si="205"/>
        <v>209347.68376046565</v>
      </c>
      <c r="S355" s="10">
        <f t="shared" si="205"/>
        <v>203891.92860411174</v>
      </c>
      <c r="T355" s="10">
        <f>SUM(T336:T354)</f>
        <v>198436.17344775776</v>
      </c>
      <c r="U355" s="10">
        <f>SUM(U336:U354)</f>
        <v>192980.41829140382</v>
      </c>
      <c r="V355" s="10">
        <f>SUM(V336:V354)</f>
        <v>187524.6631350498</v>
      </c>
      <c r="W355" s="10">
        <f>SUM(W336:W354)</f>
        <v>182068.90797869588</v>
      </c>
      <c r="X355" s="10">
        <f>SUM(X336:X354)</f>
        <v>176613.15282234186</v>
      </c>
    </row>
    <row r="358" ht="15.75">
      <c r="A358" s="26" t="s">
        <v>62</v>
      </c>
    </row>
    <row r="359" spans="1:5" ht="12.75">
      <c r="A359" s="5"/>
      <c r="E359" s="9" t="s">
        <v>22</v>
      </c>
    </row>
    <row r="360" spans="1:24" ht="12.75">
      <c r="A360" s="5"/>
      <c r="B360" s="6"/>
      <c r="C360" s="24" t="s">
        <v>52</v>
      </c>
      <c r="E360" s="25">
        <f>E$20</f>
        <v>1994</v>
      </c>
      <c r="F360" s="25">
        <f aca="true" t="shared" si="206" ref="F360:X360">F$20</f>
        <v>1995</v>
      </c>
      <c r="G360" s="25">
        <f t="shared" si="206"/>
        <v>1996</v>
      </c>
      <c r="H360" s="25">
        <f t="shared" si="206"/>
        <v>1997</v>
      </c>
      <c r="I360" s="25">
        <f t="shared" si="206"/>
        <v>1998</v>
      </c>
      <c r="J360" s="25">
        <f t="shared" si="206"/>
        <v>1999</v>
      </c>
      <c r="K360" s="25">
        <f t="shared" si="206"/>
        <v>2000</v>
      </c>
      <c r="L360" s="25">
        <f t="shared" si="206"/>
        <v>2001</v>
      </c>
      <c r="M360" s="25">
        <f t="shared" si="206"/>
        <v>2002</v>
      </c>
      <c r="N360" s="25">
        <f t="shared" si="206"/>
        <v>2003</v>
      </c>
      <c r="O360" s="25">
        <f t="shared" si="206"/>
        <v>2004</v>
      </c>
      <c r="P360" s="25">
        <f t="shared" si="206"/>
        <v>2005</v>
      </c>
      <c r="Q360" s="25">
        <f t="shared" si="206"/>
        <v>2006</v>
      </c>
      <c r="R360" s="25">
        <f t="shared" si="206"/>
        <v>2007</v>
      </c>
      <c r="S360" s="25">
        <f t="shared" si="206"/>
        <v>2008</v>
      </c>
      <c r="T360" s="25">
        <f t="shared" si="206"/>
        <v>2009</v>
      </c>
      <c r="U360" s="25">
        <f t="shared" si="206"/>
        <v>2010</v>
      </c>
      <c r="V360" s="25">
        <f t="shared" si="206"/>
        <v>2011</v>
      </c>
      <c r="W360" s="25">
        <f t="shared" si="206"/>
        <v>2012</v>
      </c>
      <c r="X360" s="25">
        <f t="shared" si="206"/>
        <v>2013</v>
      </c>
    </row>
    <row r="361" spans="2:24" ht="12.75">
      <c r="B361" s="6"/>
      <c r="C361" s="5" t="s">
        <v>22</v>
      </c>
      <c r="E361" s="6">
        <v>0</v>
      </c>
      <c r="F361" s="10">
        <f>$B$5</f>
        <v>100000</v>
      </c>
      <c r="G361" s="10">
        <f aca="true" t="shared" si="207" ref="G361:S361">F422</f>
        <v>117597.072</v>
      </c>
      <c r="H361" s="10">
        <f t="shared" si="207"/>
        <v>132026.2146559771</v>
      </c>
      <c r="I361" s="10">
        <f t="shared" si="207"/>
        <v>149830.83584372984</v>
      </c>
      <c r="J361" s="10">
        <f t="shared" si="207"/>
        <v>155409.63337757587</v>
      </c>
      <c r="K361" s="10">
        <f t="shared" si="207"/>
        <v>176606.1443652059</v>
      </c>
      <c r="L361" s="10">
        <f t="shared" si="207"/>
        <v>173821.680924165</v>
      </c>
      <c r="M361" s="10">
        <f t="shared" si="207"/>
        <v>165543.6378704432</v>
      </c>
      <c r="N361" s="10">
        <f t="shared" si="207"/>
        <v>144197.03650245848</v>
      </c>
      <c r="O361" s="10">
        <f t="shared" si="207"/>
        <v>179764.67578275982</v>
      </c>
      <c r="P361" s="10">
        <f t="shared" si="207"/>
        <v>201007.7032601315</v>
      </c>
      <c r="Q361" s="10">
        <f t="shared" si="207"/>
        <v>212675.9827974785</v>
      </c>
      <c r="R361" s="10">
        <f t="shared" si="207"/>
        <v>243007.51851818085</v>
      </c>
      <c r="S361" s="10">
        <f t="shared" si="207"/>
        <v>237620.9583052733</v>
      </c>
      <c r="T361" s="10">
        <f>S422</f>
        <v>232165.20314891927</v>
      </c>
      <c r="U361" s="10">
        <f>T422</f>
        <v>226709.44799256526</v>
      </c>
      <c r="V361" s="10">
        <f>U422</f>
        <v>221253.69283621124</v>
      </c>
      <c r="W361" s="10">
        <f>V422</f>
        <v>215797.93767985734</v>
      </c>
      <c r="X361" s="10">
        <f>W422</f>
        <v>210342.1825235034</v>
      </c>
    </row>
    <row r="362" spans="2:24" ht="12.75">
      <c r="B362" s="6"/>
      <c r="C362" s="5" t="s">
        <v>25</v>
      </c>
      <c r="E362" s="9"/>
      <c r="F362" s="10">
        <f>-F$17*$B$8</f>
        <v>-4000</v>
      </c>
      <c r="G362" s="10">
        <f>-G$17*$B$8</f>
        <v>-4109.115103127079</v>
      </c>
      <c r="H362" s="10">
        <f aca="true" t="shared" si="208" ref="H362:X362">-H$17*$B$8</f>
        <v>-4234.198270126413</v>
      </c>
      <c r="I362" s="10">
        <f t="shared" si="208"/>
        <v>-4300.731869594145</v>
      </c>
      <c r="J362" s="10">
        <f t="shared" si="208"/>
        <v>-4372.588157019295</v>
      </c>
      <c r="K362" s="10">
        <f t="shared" si="208"/>
        <v>-4492.348636061211</v>
      </c>
      <c r="L362" s="10">
        <f t="shared" si="208"/>
        <v>-4660.013306719894</v>
      </c>
      <c r="M362" s="10">
        <f t="shared" si="208"/>
        <v>-4713.240186294079</v>
      </c>
      <c r="N362" s="10">
        <f t="shared" si="208"/>
        <v>-4835.662009314704</v>
      </c>
      <c r="O362" s="10">
        <f t="shared" si="208"/>
        <v>-4928.8090485695275</v>
      </c>
      <c r="P362" s="10">
        <f t="shared" si="208"/>
        <v>-5075.182967398537</v>
      </c>
      <c r="Q362" s="10">
        <f t="shared" si="208"/>
        <v>-5277.445109780439</v>
      </c>
      <c r="R362" s="10">
        <f t="shared" si="208"/>
        <v>-5386.560212907519</v>
      </c>
      <c r="S362" s="10">
        <f t="shared" si="208"/>
        <v>-5455.755156353959</v>
      </c>
      <c r="T362" s="10">
        <f t="shared" si="208"/>
        <v>-5455.755156353959</v>
      </c>
      <c r="U362" s="10">
        <f t="shared" si="208"/>
        <v>-5455.755156353959</v>
      </c>
      <c r="V362" s="10">
        <f t="shared" si="208"/>
        <v>-5455.755156353959</v>
      </c>
      <c r="W362" s="10">
        <f t="shared" si="208"/>
        <v>-5455.755156353959</v>
      </c>
      <c r="X362" s="10">
        <f t="shared" si="208"/>
        <v>-5455.755156353959</v>
      </c>
    </row>
    <row r="363" spans="2:24" ht="12.75">
      <c r="B363" s="6"/>
      <c r="C363" s="5" t="s">
        <v>48</v>
      </c>
      <c r="E363" s="9"/>
      <c r="F363" s="6">
        <f>-F361*$B$7*$B$8</f>
        <v>0</v>
      </c>
      <c r="G363" s="6">
        <f>-G361*$B$7*$B$8</f>
        <v>0</v>
      </c>
      <c r="H363" s="6">
        <f aca="true" t="shared" si="209" ref="H363:M363">-H361*$B$7*$B$8</f>
        <v>0</v>
      </c>
      <c r="I363" s="6">
        <f t="shared" si="209"/>
        <v>0</v>
      </c>
      <c r="J363" s="6">
        <f t="shared" si="209"/>
        <v>0</v>
      </c>
      <c r="K363" s="6">
        <f t="shared" si="209"/>
        <v>0</v>
      </c>
      <c r="L363" s="6">
        <f t="shared" si="209"/>
        <v>0</v>
      </c>
      <c r="M363" s="6">
        <f t="shared" si="209"/>
        <v>0</v>
      </c>
      <c r="N363" s="6">
        <f aca="true" t="shared" si="210" ref="N363:S363">-N361*$B$7*$B$8</f>
        <v>0</v>
      </c>
      <c r="O363" s="6">
        <f t="shared" si="210"/>
        <v>0</v>
      </c>
      <c r="P363" s="6">
        <f t="shared" si="210"/>
        <v>0</v>
      </c>
      <c r="Q363" s="6">
        <f t="shared" si="210"/>
        <v>0</v>
      </c>
      <c r="R363" s="6">
        <f t="shared" si="210"/>
        <v>0</v>
      </c>
      <c r="S363" s="6">
        <f t="shared" si="210"/>
        <v>0</v>
      </c>
      <c r="T363" s="6">
        <f>-T361*$B$7*$B$8</f>
        <v>0</v>
      </c>
      <c r="U363" s="6">
        <f>-U361*$B$7*$B$8</f>
        <v>0</v>
      </c>
      <c r="V363" s="6">
        <f>-V361*$B$7*$B$8</f>
        <v>0</v>
      </c>
      <c r="W363" s="6">
        <f>-W361*$B$7*$B$8</f>
        <v>0</v>
      </c>
      <c r="X363" s="6">
        <f>-X361*$B$7*$B$8</f>
        <v>0</v>
      </c>
    </row>
    <row r="364" spans="2:24" ht="12.75">
      <c r="B364" s="6"/>
      <c r="C364" s="5" t="s">
        <v>49</v>
      </c>
      <c r="E364" s="9"/>
      <c r="F364" s="10">
        <f aca="true" t="shared" si="211" ref="F364:S364">SUM(F361:F363)</f>
        <v>96000</v>
      </c>
      <c r="G364" s="10">
        <f t="shared" si="211"/>
        <v>113487.95689687291</v>
      </c>
      <c r="H364" s="10">
        <f t="shared" si="211"/>
        <v>127792.01638585067</v>
      </c>
      <c r="I364" s="10">
        <f t="shared" si="211"/>
        <v>145530.1039741357</v>
      </c>
      <c r="J364" s="10">
        <f t="shared" si="211"/>
        <v>151037.04522055658</v>
      </c>
      <c r="K364" s="10">
        <f t="shared" si="211"/>
        <v>172113.79572914468</v>
      </c>
      <c r="L364" s="10">
        <f t="shared" si="211"/>
        <v>169161.6676174451</v>
      </c>
      <c r="M364" s="10">
        <f t="shared" si="211"/>
        <v>160830.39768414912</v>
      </c>
      <c r="N364" s="10">
        <f t="shared" si="211"/>
        <v>139361.37449314378</v>
      </c>
      <c r="O364" s="10">
        <f t="shared" si="211"/>
        <v>174835.8667341903</v>
      </c>
      <c r="P364" s="10">
        <f t="shared" si="211"/>
        <v>195932.52029273295</v>
      </c>
      <c r="Q364" s="10">
        <f t="shared" si="211"/>
        <v>207398.53768769806</v>
      </c>
      <c r="R364" s="10">
        <f t="shared" si="211"/>
        <v>237620.95830527332</v>
      </c>
      <c r="S364" s="10">
        <f t="shared" si="211"/>
        <v>232165.20314891933</v>
      </c>
      <c r="T364" s="10">
        <f>SUM(T361:T363)</f>
        <v>226709.4479925653</v>
      </c>
      <c r="U364" s="10">
        <f>SUM(U361:U363)</f>
        <v>221253.6928362113</v>
      </c>
      <c r="V364" s="10">
        <f>SUM(V361:V363)</f>
        <v>215797.93767985728</v>
      </c>
      <c r="W364" s="10">
        <f>SUM(W361:W363)</f>
        <v>210342.18252350338</v>
      </c>
      <c r="X364" s="10">
        <f>SUM(X361:X363)</f>
        <v>204886.42736714944</v>
      </c>
    </row>
    <row r="365" spans="1:5" ht="12.75">
      <c r="A365" s="5"/>
      <c r="B365" s="6"/>
      <c r="E365" s="9"/>
    </row>
    <row r="366" ht="12.75">
      <c r="C366" s="7" t="s">
        <v>21</v>
      </c>
    </row>
    <row r="367" spans="1:24" ht="12.75">
      <c r="A367" s="1" t="s">
        <v>30</v>
      </c>
      <c r="B367" t="s">
        <v>31</v>
      </c>
      <c r="C367" s="14">
        <v>0</v>
      </c>
      <c r="E367" s="6">
        <f>E$364*$C367</f>
        <v>0</v>
      </c>
      <c r="F367" s="6">
        <f>F$364*$C367</f>
        <v>0</v>
      </c>
      <c r="G367" s="6">
        <f>G$364*$C367</f>
        <v>0</v>
      </c>
      <c r="H367" s="6">
        <f>H$364*$C367</f>
        <v>0</v>
      </c>
      <c r="I367" s="6">
        <f>I$364*$C367</f>
        <v>0</v>
      </c>
      <c r="J367" s="6">
        <f>J$364*$C367</f>
        <v>0</v>
      </c>
      <c r="K367" s="6">
        <f>K$364*$C367</f>
        <v>0</v>
      </c>
      <c r="L367" s="6">
        <f>L$364*$C367</f>
        <v>0</v>
      </c>
      <c r="M367" s="6">
        <f>M$364*$C367</f>
        <v>0</v>
      </c>
      <c r="N367" s="6">
        <f>N$364*$C367</f>
        <v>0</v>
      </c>
      <c r="O367" s="6">
        <f>O$364*$C367</f>
        <v>0</v>
      </c>
      <c r="P367" s="6">
        <f>P$364*$C367</f>
        <v>0</v>
      </c>
      <c r="Q367" s="6">
        <f>Q$364*$C367</f>
        <v>0</v>
      </c>
      <c r="R367" s="6">
        <f>R$364*$C367</f>
        <v>0</v>
      </c>
      <c r="S367" s="6">
        <f>S$364*$C367</f>
        <v>0</v>
      </c>
      <c r="T367" s="6">
        <f>T$364*$C367</f>
        <v>0</v>
      </c>
      <c r="U367" s="6">
        <f>U$364*$C367</f>
        <v>0</v>
      </c>
      <c r="V367" s="6">
        <f>V$364*$C367</f>
        <v>0</v>
      </c>
      <c r="W367" s="6">
        <f>W$364*$C367</f>
        <v>0</v>
      </c>
      <c r="X367" s="6">
        <f>X$364*$C367</f>
        <v>0</v>
      </c>
    </row>
    <row r="368" spans="1:24" ht="12.75">
      <c r="A368" s="1" t="s">
        <v>40</v>
      </c>
      <c r="B368" t="s">
        <v>45</v>
      </c>
      <c r="C368" s="14">
        <v>0</v>
      </c>
      <c r="E368" s="6">
        <f aca="true" t="shared" si="212" ref="E368:T381">E$364*$C368</f>
        <v>0</v>
      </c>
      <c r="F368" s="6">
        <f t="shared" si="212"/>
        <v>0</v>
      </c>
      <c r="G368" s="6">
        <f t="shared" si="212"/>
        <v>0</v>
      </c>
      <c r="H368" s="6">
        <f t="shared" si="212"/>
        <v>0</v>
      </c>
      <c r="I368" s="6">
        <f t="shared" si="212"/>
        <v>0</v>
      </c>
      <c r="J368" s="6">
        <f t="shared" si="212"/>
        <v>0</v>
      </c>
      <c r="K368" s="6">
        <f t="shared" si="212"/>
        <v>0</v>
      </c>
      <c r="L368" s="6">
        <f t="shared" si="212"/>
        <v>0</v>
      </c>
      <c r="M368" s="6">
        <f t="shared" si="212"/>
        <v>0</v>
      </c>
      <c r="N368" s="6">
        <f t="shared" si="212"/>
        <v>0</v>
      </c>
      <c r="O368" s="6">
        <f t="shared" si="212"/>
        <v>0</v>
      </c>
      <c r="P368" s="6">
        <f t="shared" si="212"/>
        <v>0</v>
      </c>
      <c r="Q368" s="6">
        <f t="shared" si="212"/>
        <v>0</v>
      </c>
      <c r="R368" s="6">
        <f t="shared" si="212"/>
        <v>0</v>
      </c>
      <c r="S368" s="6">
        <f t="shared" si="212"/>
        <v>0</v>
      </c>
      <c r="T368" s="6">
        <f t="shared" si="212"/>
        <v>0</v>
      </c>
      <c r="U368" s="6">
        <f>U$364*$C368</f>
        <v>0</v>
      </c>
      <c r="V368" s="6">
        <f>V$364*$C368</f>
        <v>0</v>
      </c>
      <c r="W368" s="6">
        <f>W$364*$C368</f>
        <v>0</v>
      </c>
      <c r="X368" s="6">
        <f>X$364*$C368</f>
        <v>0</v>
      </c>
    </row>
    <row r="369" spans="1:24" ht="12.75">
      <c r="A369" s="1" t="s">
        <v>41</v>
      </c>
      <c r="B369" t="s">
        <v>44</v>
      </c>
      <c r="C369" s="14">
        <v>0</v>
      </c>
      <c r="E369" s="6">
        <f t="shared" si="212"/>
        <v>0</v>
      </c>
      <c r="F369" s="6">
        <f t="shared" si="212"/>
        <v>0</v>
      </c>
      <c r="G369" s="6">
        <f t="shared" si="212"/>
        <v>0</v>
      </c>
      <c r="H369" s="6">
        <f t="shared" si="212"/>
        <v>0</v>
      </c>
      <c r="I369" s="6">
        <f t="shared" si="212"/>
        <v>0</v>
      </c>
      <c r="J369" s="6">
        <f t="shared" si="212"/>
        <v>0</v>
      </c>
      <c r="K369" s="6">
        <f t="shared" si="212"/>
        <v>0</v>
      </c>
      <c r="L369" s="6">
        <f t="shared" si="212"/>
        <v>0</v>
      </c>
      <c r="M369" s="6">
        <f t="shared" si="212"/>
        <v>0</v>
      </c>
      <c r="N369" s="6">
        <f t="shared" si="212"/>
        <v>0</v>
      </c>
      <c r="O369" s="6">
        <f t="shared" si="212"/>
        <v>0</v>
      </c>
      <c r="P369" s="6">
        <f t="shared" si="212"/>
        <v>0</v>
      </c>
      <c r="Q369" s="6">
        <f t="shared" si="212"/>
        <v>0</v>
      </c>
      <c r="R369" s="6">
        <f t="shared" si="212"/>
        <v>0</v>
      </c>
      <c r="S369" s="6">
        <f t="shared" si="212"/>
        <v>0</v>
      </c>
      <c r="T369" s="6">
        <f>T$364*$C369</f>
        <v>0</v>
      </c>
      <c r="U369" s="6">
        <f>U$364*$C369</f>
        <v>0</v>
      </c>
      <c r="V369" s="6">
        <f>V$364*$C369</f>
        <v>0</v>
      </c>
      <c r="W369" s="6">
        <f>W$364*$C369</f>
        <v>0</v>
      </c>
      <c r="X369" s="6">
        <f>X$364*$C369</f>
        <v>0</v>
      </c>
    </row>
    <row r="370" spans="1:24" ht="12.75">
      <c r="A370" s="1" t="s">
        <v>42</v>
      </c>
      <c r="B370" t="s">
        <v>43</v>
      </c>
      <c r="C370" s="14">
        <v>0</v>
      </c>
      <c r="E370" s="6">
        <f t="shared" si="212"/>
        <v>0</v>
      </c>
      <c r="F370" s="6">
        <f t="shared" si="212"/>
        <v>0</v>
      </c>
      <c r="G370" s="6">
        <f t="shared" si="212"/>
        <v>0</v>
      </c>
      <c r="H370" s="6">
        <f t="shared" si="212"/>
        <v>0</v>
      </c>
      <c r="I370" s="6">
        <f t="shared" si="212"/>
        <v>0</v>
      </c>
      <c r="J370" s="6">
        <f t="shared" si="212"/>
        <v>0</v>
      </c>
      <c r="K370" s="6">
        <f t="shared" si="212"/>
        <v>0</v>
      </c>
      <c r="L370" s="6">
        <f t="shared" si="212"/>
        <v>0</v>
      </c>
      <c r="M370" s="6">
        <f t="shared" si="212"/>
        <v>0</v>
      </c>
      <c r="N370" s="6">
        <f t="shared" si="212"/>
        <v>0</v>
      </c>
      <c r="O370" s="6">
        <f t="shared" si="212"/>
        <v>0</v>
      </c>
      <c r="P370" s="6">
        <f t="shared" si="212"/>
        <v>0</v>
      </c>
      <c r="Q370" s="6">
        <f t="shared" si="212"/>
        <v>0</v>
      </c>
      <c r="R370" s="6">
        <f t="shared" si="212"/>
        <v>0</v>
      </c>
      <c r="S370" s="6">
        <f t="shared" si="212"/>
        <v>0</v>
      </c>
      <c r="T370" s="6">
        <f>T$364*$C370</f>
        <v>0</v>
      </c>
      <c r="U370" s="6">
        <f>U$364*$C370</f>
        <v>0</v>
      </c>
      <c r="V370" s="6">
        <f>V$364*$C370</f>
        <v>0</v>
      </c>
      <c r="W370" s="6">
        <f>W$364*$C370</f>
        <v>0</v>
      </c>
      <c r="X370" s="6">
        <f>X$364*$C370</f>
        <v>0</v>
      </c>
    </row>
    <row r="371" spans="1:24" ht="12.75">
      <c r="A371" s="1" t="s">
        <v>0</v>
      </c>
      <c r="B371" t="s">
        <v>9</v>
      </c>
      <c r="C371" s="14">
        <v>0.21</v>
      </c>
      <c r="E371" s="6">
        <f t="shared" si="212"/>
        <v>0</v>
      </c>
      <c r="F371" s="6">
        <f t="shared" si="212"/>
        <v>20160</v>
      </c>
      <c r="G371" s="6">
        <f t="shared" si="212"/>
        <v>23832.47094834331</v>
      </c>
      <c r="H371" s="6">
        <f t="shared" si="212"/>
        <v>26836.32344102864</v>
      </c>
      <c r="I371" s="6">
        <f t="shared" si="212"/>
        <v>30561.321834568498</v>
      </c>
      <c r="J371" s="6">
        <f t="shared" si="212"/>
        <v>31717.77949631688</v>
      </c>
      <c r="K371" s="6">
        <f t="shared" si="212"/>
        <v>36143.897103120384</v>
      </c>
      <c r="L371" s="6">
        <f t="shared" si="212"/>
        <v>35523.95019966347</v>
      </c>
      <c r="M371" s="6">
        <f t="shared" si="212"/>
        <v>33774.38351367132</v>
      </c>
      <c r="N371" s="6">
        <f t="shared" si="212"/>
        <v>29265.888643560193</v>
      </c>
      <c r="O371" s="6">
        <f t="shared" si="212"/>
        <v>36715.53201417996</v>
      </c>
      <c r="P371" s="6">
        <f t="shared" si="212"/>
        <v>41145.82926147392</v>
      </c>
      <c r="Q371" s="6">
        <f t="shared" si="212"/>
        <v>43553.69291441659</v>
      </c>
      <c r="R371" s="6">
        <f t="shared" si="212"/>
        <v>49900.401244107394</v>
      </c>
      <c r="S371" s="6">
        <f t="shared" si="212"/>
        <v>48754.69266127306</v>
      </c>
      <c r="T371" s="6">
        <f>T$364*$C371</f>
        <v>47608.98407843871</v>
      </c>
      <c r="U371" s="6">
        <f>U$364*$C371</f>
        <v>46463.27549560437</v>
      </c>
      <c r="V371" s="6">
        <f>V$364*$C371</f>
        <v>45317.566912770024</v>
      </c>
      <c r="W371" s="6">
        <f>W$364*$C371</f>
        <v>44171.858329935705</v>
      </c>
      <c r="X371" s="6">
        <f>X$364*$C371</f>
        <v>43026.14974710138</v>
      </c>
    </row>
    <row r="372" spans="1:24" ht="12.75">
      <c r="A372" s="2" t="s">
        <v>1</v>
      </c>
      <c r="B372" t="s">
        <v>10</v>
      </c>
      <c r="C372" s="14">
        <v>0.1875</v>
      </c>
      <c r="E372" s="6">
        <f t="shared" si="212"/>
        <v>0</v>
      </c>
      <c r="F372" s="6">
        <f>F$364*$C372</f>
        <v>18000</v>
      </c>
      <c r="G372" s="6">
        <f t="shared" si="212"/>
        <v>21278.991918163672</v>
      </c>
      <c r="H372" s="6">
        <f t="shared" si="212"/>
        <v>23961.003072347</v>
      </c>
      <c r="I372" s="6">
        <f t="shared" si="212"/>
        <v>27286.894495150445</v>
      </c>
      <c r="J372" s="6">
        <f t="shared" si="212"/>
        <v>28319.44597885436</v>
      </c>
      <c r="K372" s="6">
        <f t="shared" si="212"/>
        <v>32271.336699214626</v>
      </c>
      <c r="L372" s="6">
        <f t="shared" si="212"/>
        <v>31717.81267827096</v>
      </c>
      <c r="M372" s="6">
        <f t="shared" si="212"/>
        <v>30155.699565777963</v>
      </c>
      <c r="N372" s="6">
        <f t="shared" si="212"/>
        <v>26130.25771746446</v>
      </c>
      <c r="O372" s="6">
        <f t="shared" si="212"/>
        <v>32781.72501266068</v>
      </c>
      <c r="P372" s="6">
        <f t="shared" si="212"/>
        <v>36737.34755488743</v>
      </c>
      <c r="Q372" s="6">
        <f t="shared" si="212"/>
        <v>38887.22581644339</v>
      </c>
      <c r="R372" s="6">
        <f t="shared" si="212"/>
        <v>44553.92968223875</v>
      </c>
      <c r="S372" s="6">
        <f t="shared" si="212"/>
        <v>43530.97559042237</v>
      </c>
      <c r="T372" s="6">
        <f>T$364*$C372</f>
        <v>42508.021498605995</v>
      </c>
      <c r="U372" s="6">
        <f>U$364*$C372</f>
        <v>41485.06740678962</v>
      </c>
      <c r="V372" s="6">
        <f>V$364*$C372</f>
        <v>40462.11331497324</v>
      </c>
      <c r="W372" s="6">
        <f>W$364*$C372</f>
        <v>39439.15922315688</v>
      </c>
      <c r="X372" s="6">
        <f>X$364*$C372</f>
        <v>38416.205131340525</v>
      </c>
    </row>
    <row r="373" spans="1:24" ht="12.75">
      <c r="A373" s="2" t="s">
        <v>2</v>
      </c>
      <c r="B373" t="s">
        <v>11</v>
      </c>
      <c r="C373" s="14">
        <v>0.125</v>
      </c>
      <c r="E373" s="6">
        <f t="shared" si="212"/>
        <v>0</v>
      </c>
      <c r="F373" s="6">
        <f t="shared" si="212"/>
        <v>12000</v>
      </c>
      <c r="G373" s="6">
        <f t="shared" si="212"/>
        <v>14185.994612109114</v>
      </c>
      <c r="H373" s="6">
        <f t="shared" si="212"/>
        <v>15974.002048231334</v>
      </c>
      <c r="I373" s="6">
        <f t="shared" si="212"/>
        <v>18191.262996766964</v>
      </c>
      <c r="J373" s="6">
        <f t="shared" si="212"/>
        <v>18879.630652569573</v>
      </c>
      <c r="K373" s="6">
        <f t="shared" si="212"/>
        <v>21514.224466143085</v>
      </c>
      <c r="L373" s="6">
        <f t="shared" si="212"/>
        <v>21145.20845218064</v>
      </c>
      <c r="M373" s="6">
        <f t="shared" si="212"/>
        <v>20103.79971051864</v>
      </c>
      <c r="N373" s="6">
        <f t="shared" si="212"/>
        <v>17420.171811642973</v>
      </c>
      <c r="O373" s="6">
        <f t="shared" si="212"/>
        <v>21854.483341773786</v>
      </c>
      <c r="P373" s="6">
        <f t="shared" si="212"/>
        <v>24491.56503659162</v>
      </c>
      <c r="Q373" s="6">
        <f t="shared" si="212"/>
        <v>25924.817210962257</v>
      </c>
      <c r="R373" s="6">
        <f t="shared" si="212"/>
        <v>29702.619788159165</v>
      </c>
      <c r="S373" s="6">
        <f t="shared" si="212"/>
        <v>29020.650393614917</v>
      </c>
      <c r="T373" s="6">
        <f>T$364*$C373</f>
        <v>28338.680999070664</v>
      </c>
      <c r="U373" s="6">
        <f>U$364*$C373</f>
        <v>27656.711604526412</v>
      </c>
      <c r="V373" s="6">
        <f>V$364*$C373</f>
        <v>26974.74220998216</v>
      </c>
      <c r="W373" s="6">
        <f>W$364*$C373</f>
        <v>26292.772815437922</v>
      </c>
      <c r="X373" s="6">
        <f>X$364*$C373</f>
        <v>25610.80342089368</v>
      </c>
    </row>
    <row r="374" spans="1:24" ht="12.75">
      <c r="A374" s="2" t="s">
        <v>3</v>
      </c>
      <c r="B374" t="s">
        <v>12</v>
      </c>
      <c r="C374" s="14">
        <v>0.125</v>
      </c>
      <c r="E374" s="6">
        <f t="shared" si="212"/>
        <v>0</v>
      </c>
      <c r="F374" s="6">
        <f t="shared" si="212"/>
        <v>12000</v>
      </c>
      <c r="G374" s="6">
        <f t="shared" si="212"/>
        <v>14185.994612109114</v>
      </c>
      <c r="H374" s="6">
        <f t="shared" si="212"/>
        <v>15974.002048231334</v>
      </c>
      <c r="I374" s="6">
        <f t="shared" si="212"/>
        <v>18191.262996766964</v>
      </c>
      <c r="J374" s="6">
        <f t="shared" si="212"/>
        <v>18879.630652569573</v>
      </c>
      <c r="K374" s="6">
        <f t="shared" si="212"/>
        <v>21514.224466143085</v>
      </c>
      <c r="L374" s="6">
        <f t="shared" si="212"/>
        <v>21145.20845218064</v>
      </c>
      <c r="M374" s="6">
        <f t="shared" si="212"/>
        <v>20103.79971051864</v>
      </c>
      <c r="N374" s="6">
        <f t="shared" si="212"/>
        <v>17420.171811642973</v>
      </c>
      <c r="O374" s="6">
        <f t="shared" si="212"/>
        <v>21854.483341773786</v>
      </c>
      <c r="P374" s="6">
        <f t="shared" si="212"/>
        <v>24491.56503659162</v>
      </c>
      <c r="Q374" s="6">
        <f t="shared" si="212"/>
        <v>25924.817210962257</v>
      </c>
      <c r="R374" s="6">
        <f t="shared" si="212"/>
        <v>29702.619788159165</v>
      </c>
      <c r="S374" s="6">
        <f t="shared" si="212"/>
        <v>29020.650393614917</v>
      </c>
      <c r="T374" s="6">
        <f>T$364*$C374</f>
        <v>28338.680999070664</v>
      </c>
      <c r="U374" s="6">
        <f>U$364*$C374</f>
        <v>27656.711604526412</v>
      </c>
      <c r="V374" s="6">
        <f>V$364*$C374</f>
        <v>26974.74220998216</v>
      </c>
      <c r="W374" s="6">
        <f>W$364*$C374</f>
        <v>26292.772815437922</v>
      </c>
      <c r="X374" s="6">
        <f>X$364*$C374</f>
        <v>25610.80342089368</v>
      </c>
    </row>
    <row r="375" spans="1:24" ht="12.75">
      <c r="A375" s="2" t="s">
        <v>4</v>
      </c>
      <c r="B375" t="s">
        <v>13</v>
      </c>
      <c r="C375" s="14">
        <v>0.0625</v>
      </c>
      <c r="E375" s="6">
        <f t="shared" si="212"/>
        <v>0</v>
      </c>
      <c r="F375" s="6">
        <f t="shared" si="212"/>
        <v>6000</v>
      </c>
      <c r="G375" s="6">
        <f t="shared" si="212"/>
        <v>7092.997306054557</v>
      </c>
      <c r="H375" s="6">
        <f t="shared" si="212"/>
        <v>7987.001024115667</v>
      </c>
      <c r="I375" s="6">
        <f t="shared" si="212"/>
        <v>9095.631498383482</v>
      </c>
      <c r="J375" s="6">
        <f t="shared" si="212"/>
        <v>9439.815326284786</v>
      </c>
      <c r="K375" s="6">
        <f t="shared" si="212"/>
        <v>10757.112233071543</v>
      </c>
      <c r="L375" s="6">
        <f t="shared" si="212"/>
        <v>10572.60422609032</v>
      </c>
      <c r="M375" s="6">
        <f t="shared" si="212"/>
        <v>10051.89985525932</v>
      </c>
      <c r="N375" s="6">
        <f t="shared" si="212"/>
        <v>8710.085905821486</v>
      </c>
      <c r="O375" s="6">
        <f t="shared" si="212"/>
        <v>10927.241670886893</v>
      </c>
      <c r="P375" s="6">
        <f t="shared" si="212"/>
        <v>12245.78251829581</v>
      </c>
      <c r="Q375" s="6">
        <f t="shared" si="212"/>
        <v>12962.408605481129</v>
      </c>
      <c r="R375" s="6">
        <f t="shared" si="212"/>
        <v>14851.309894079583</v>
      </c>
      <c r="S375" s="6">
        <f t="shared" si="212"/>
        <v>14510.325196807458</v>
      </c>
      <c r="T375" s="6">
        <f>T$364*$C375</f>
        <v>14169.340499535332</v>
      </c>
      <c r="U375" s="6">
        <f>U$364*$C375</f>
        <v>13828.355802263206</v>
      </c>
      <c r="V375" s="6">
        <f>V$364*$C375</f>
        <v>13487.37110499108</v>
      </c>
      <c r="W375" s="6">
        <f>W$364*$C375</f>
        <v>13146.386407718961</v>
      </c>
      <c r="X375" s="6">
        <f>X$364*$C375</f>
        <v>12805.40171044684</v>
      </c>
    </row>
    <row r="376" spans="1:24" ht="12.75">
      <c r="A376" s="2" t="s">
        <v>5</v>
      </c>
      <c r="B376" t="s">
        <v>14</v>
      </c>
      <c r="C376" s="14">
        <v>0.0625</v>
      </c>
      <c r="E376" s="6">
        <f t="shared" si="212"/>
        <v>0</v>
      </c>
      <c r="F376" s="6">
        <f t="shared" si="212"/>
        <v>6000</v>
      </c>
      <c r="G376" s="6">
        <f t="shared" si="212"/>
        <v>7092.997306054557</v>
      </c>
      <c r="H376" s="6">
        <f t="shared" si="212"/>
        <v>7987.001024115667</v>
      </c>
      <c r="I376" s="6">
        <f t="shared" si="212"/>
        <v>9095.631498383482</v>
      </c>
      <c r="J376" s="6">
        <f t="shared" si="212"/>
        <v>9439.815326284786</v>
      </c>
      <c r="K376" s="6">
        <f t="shared" si="212"/>
        <v>10757.112233071543</v>
      </c>
      <c r="L376" s="6">
        <f t="shared" si="212"/>
        <v>10572.60422609032</v>
      </c>
      <c r="M376" s="6">
        <f t="shared" si="212"/>
        <v>10051.89985525932</v>
      </c>
      <c r="N376" s="6">
        <f t="shared" si="212"/>
        <v>8710.085905821486</v>
      </c>
      <c r="O376" s="6">
        <f t="shared" si="212"/>
        <v>10927.241670886893</v>
      </c>
      <c r="P376" s="6">
        <f t="shared" si="212"/>
        <v>12245.78251829581</v>
      </c>
      <c r="Q376" s="6">
        <f t="shared" si="212"/>
        <v>12962.408605481129</v>
      </c>
      <c r="R376" s="6">
        <f t="shared" si="212"/>
        <v>14851.309894079583</v>
      </c>
      <c r="S376" s="6">
        <f t="shared" si="212"/>
        <v>14510.325196807458</v>
      </c>
      <c r="T376" s="6">
        <f>T$364*$C376</f>
        <v>14169.340499535332</v>
      </c>
      <c r="U376" s="6">
        <f>U$364*$C376</f>
        <v>13828.355802263206</v>
      </c>
      <c r="V376" s="6">
        <f>V$364*$C376</f>
        <v>13487.37110499108</v>
      </c>
      <c r="W376" s="6">
        <f>W$364*$C376</f>
        <v>13146.386407718961</v>
      </c>
      <c r="X376" s="6">
        <f>X$364*$C376</f>
        <v>12805.40171044684</v>
      </c>
    </row>
    <row r="377" spans="1:24" ht="12.75">
      <c r="A377" s="2" t="s">
        <v>6</v>
      </c>
      <c r="B377" t="s">
        <v>15</v>
      </c>
      <c r="C377" s="14">
        <v>0.0625</v>
      </c>
      <c r="E377" s="6">
        <f t="shared" si="212"/>
        <v>0</v>
      </c>
      <c r="F377" s="6">
        <f t="shared" si="212"/>
        <v>6000</v>
      </c>
      <c r="G377" s="6">
        <f t="shared" si="212"/>
        <v>7092.997306054557</v>
      </c>
      <c r="H377" s="6">
        <f t="shared" si="212"/>
        <v>7987.001024115667</v>
      </c>
      <c r="I377" s="6">
        <f t="shared" si="212"/>
        <v>9095.631498383482</v>
      </c>
      <c r="J377" s="6">
        <f t="shared" si="212"/>
        <v>9439.815326284786</v>
      </c>
      <c r="K377" s="6">
        <f t="shared" si="212"/>
        <v>10757.112233071543</v>
      </c>
      <c r="L377" s="6">
        <f t="shared" si="212"/>
        <v>10572.60422609032</v>
      </c>
      <c r="M377" s="6">
        <f t="shared" si="212"/>
        <v>10051.89985525932</v>
      </c>
      <c r="N377" s="6">
        <f t="shared" si="212"/>
        <v>8710.085905821486</v>
      </c>
      <c r="O377" s="6">
        <f t="shared" si="212"/>
        <v>10927.241670886893</v>
      </c>
      <c r="P377" s="6">
        <f t="shared" si="212"/>
        <v>12245.78251829581</v>
      </c>
      <c r="Q377" s="6">
        <f t="shared" si="212"/>
        <v>12962.408605481129</v>
      </c>
      <c r="R377" s="6">
        <f t="shared" si="212"/>
        <v>14851.309894079583</v>
      </c>
      <c r="S377" s="6">
        <f t="shared" si="212"/>
        <v>14510.325196807458</v>
      </c>
      <c r="T377" s="6">
        <f>T$364*$C377</f>
        <v>14169.340499535332</v>
      </c>
      <c r="U377" s="6">
        <f>U$364*$C377</f>
        <v>13828.355802263206</v>
      </c>
      <c r="V377" s="6">
        <f>V$364*$C377</f>
        <v>13487.37110499108</v>
      </c>
      <c r="W377" s="6">
        <f>W$364*$C377</f>
        <v>13146.386407718961</v>
      </c>
      <c r="X377" s="6">
        <f>X$364*$C377</f>
        <v>12805.40171044684</v>
      </c>
    </row>
    <row r="378" spans="1:24" ht="12.75">
      <c r="A378" s="2" t="s">
        <v>7</v>
      </c>
      <c r="B378" t="s">
        <v>16</v>
      </c>
      <c r="C378" s="14">
        <v>0.0625</v>
      </c>
      <c r="E378" s="6">
        <f t="shared" si="212"/>
        <v>0</v>
      </c>
      <c r="F378" s="6">
        <f t="shared" si="212"/>
        <v>6000</v>
      </c>
      <c r="G378" s="6">
        <f t="shared" si="212"/>
        <v>7092.997306054557</v>
      </c>
      <c r="H378" s="6">
        <f t="shared" si="212"/>
        <v>7987.001024115667</v>
      </c>
      <c r="I378" s="6">
        <f t="shared" si="212"/>
        <v>9095.631498383482</v>
      </c>
      <c r="J378" s="6">
        <f t="shared" si="212"/>
        <v>9439.815326284786</v>
      </c>
      <c r="K378" s="6">
        <f t="shared" si="212"/>
        <v>10757.112233071543</v>
      </c>
      <c r="L378" s="6">
        <f t="shared" si="212"/>
        <v>10572.60422609032</v>
      </c>
      <c r="M378" s="6">
        <f t="shared" si="212"/>
        <v>10051.89985525932</v>
      </c>
      <c r="N378" s="6">
        <f t="shared" si="212"/>
        <v>8710.085905821486</v>
      </c>
      <c r="O378" s="6">
        <f t="shared" si="212"/>
        <v>10927.241670886893</v>
      </c>
      <c r="P378" s="6">
        <f t="shared" si="212"/>
        <v>12245.78251829581</v>
      </c>
      <c r="Q378" s="6">
        <f t="shared" si="212"/>
        <v>12962.408605481129</v>
      </c>
      <c r="R378" s="6">
        <f t="shared" si="212"/>
        <v>14851.309894079583</v>
      </c>
      <c r="S378" s="6">
        <f t="shared" si="212"/>
        <v>14510.325196807458</v>
      </c>
      <c r="T378" s="6">
        <f>T$364*$C378</f>
        <v>14169.340499535332</v>
      </c>
      <c r="U378" s="6">
        <f>U$364*$C378</f>
        <v>13828.355802263206</v>
      </c>
      <c r="V378" s="6">
        <f>V$364*$C378</f>
        <v>13487.37110499108</v>
      </c>
      <c r="W378" s="6">
        <f>W$364*$C378</f>
        <v>13146.386407718961</v>
      </c>
      <c r="X378" s="6">
        <f>X$364*$C378</f>
        <v>12805.40171044684</v>
      </c>
    </row>
    <row r="379" spans="1:24" ht="12.75">
      <c r="A379" s="2" t="s">
        <v>8</v>
      </c>
      <c r="B379" t="s">
        <v>17</v>
      </c>
      <c r="C379" s="14">
        <v>0.0625</v>
      </c>
      <c r="E379" s="6">
        <f t="shared" si="212"/>
        <v>0</v>
      </c>
      <c r="F379" s="6">
        <f t="shared" si="212"/>
        <v>6000</v>
      </c>
      <c r="G379" s="6">
        <f t="shared" si="212"/>
        <v>7092.997306054557</v>
      </c>
      <c r="H379" s="6">
        <f t="shared" si="212"/>
        <v>7987.001024115667</v>
      </c>
      <c r="I379" s="6">
        <f t="shared" si="212"/>
        <v>9095.631498383482</v>
      </c>
      <c r="J379" s="6">
        <f t="shared" si="212"/>
        <v>9439.815326284786</v>
      </c>
      <c r="K379" s="6">
        <f t="shared" si="212"/>
        <v>10757.112233071543</v>
      </c>
      <c r="L379" s="6">
        <f t="shared" si="212"/>
        <v>10572.60422609032</v>
      </c>
      <c r="M379" s="6">
        <f t="shared" si="212"/>
        <v>10051.89985525932</v>
      </c>
      <c r="N379" s="6">
        <f t="shared" si="212"/>
        <v>8710.085905821486</v>
      </c>
      <c r="O379" s="6">
        <f t="shared" si="212"/>
        <v>10927.241670886893</v>
      </c>
      <c r="P379" s="6">
        <f t="shared" si="212"/>
        <v>12245.78251829581</v>
      </c>
      <c r="Q379" s="6">
        <f t="shared" si="212"/>
        <v>12962.408605481129</v>
      </c>
      <c r="R379" s="6">
        <f t="shared" si="212"/>
        <v>14851.309894079583</v>
      </c>
      <c r="S379" s="6">
        <f t="shared" si="212"/>
        <v>14510.325196807458</v>
      </c>
      <c r="T379" s="6">
        <f>T$364*$C379</f>
        <v>14169.340499535332</v>
      </c>
      <c r="U379" s="6">
        <f>U$364*$C379</f>
        <v>13828.355802263206</v>
      </c>
      <c r="V379" s="6">
        <f>V$364*$C379</f>
        <v>13487.37110499108</v>
      </c>
      <c r="W379" s="6">
        <f>W$364*$C379</f>
        <v>13146.386407718961</v>
      </c>
      <c r="X379" s="6">
        <f>X$364*$C379</f>
        <v>12805.40171044684</v>
      </c>
    </row>
    <row r="380" spans="1:24" ht="12.75">
      <c r="A380" s="2" t="s">
        <v>28</v>
      </c>
      <c r="B380" t="s">
        <v>18</v>
      </c>
      <c r="C380" s="14">
        <v>0</v>
      </c>
      <c r="E380" s="6">
        <f t="shared" si="212"/>
        <v>0</v>
      </c>
      <c r="F380" s="6">
        <f t="shared" si="212"/>
        <v>0</v>
      </c>
      <c r="G380" s="6">
        <f t="shared" si="212"/>
        <v>0</v>
      </c>
      <c r="H380" s="6">
        <f t="shared" si="212"/>
        <v>0</v>
      </c>
      <c r="I380" s="6">
        <f t="shared" si="212"/>
        <v>0</v>
      </c>
      <c r="J380" s="6">
        <f t="shared" si="212"/>
        <v>0</v>
      </c>
      <c r="K380" s="6">
        <f t="shared" si="212"/>
        <v>0</v>
      </c>
      <c r="L380" s="6">
        <f t="shared" si="212"/>
        <v>0</v>
      </c>
      <c r="M380" s="6">
        <f t="shared" si="212"/>
        <v>0</v>
      </c>
      <c r="N380" s="6">
        <f t="shared" si="212"/>
        <v>0</v>
      </c>
      <c r="O380" s="6">
        <f t="shared" si="212"/>
        <v>0</v>
      </c>
      <c r="P380" s="6">
        <f t="shared" si="212"/>
        <v>0</v>
      </c>
      <c r="Q380" s="6">
        <f t="shared" si="212"/>
        <v>0</v>
      </c>
      <c r="R380" s="6">
        <f t="shared" si="212"/>
        <v>0</v>
      </c>
      <c r="S380" s="6">
        <f t="shared" si="212"/>
        <v>0</v>
      </c>
      <c r="T380" s="6">
        <f>T$364*$C380</f>
        <v>0</v>
      </c>
      <c r="U380" s="6">
        <f>U$364*$C380</f>
        <v>0</v>
      </c>
      <c r="V380" s="6">
        <f>V$364*$C380</f>
        <v>0</v>
      </c>
      <c r="W380" s="6">
        <f>W$364*$C380</f>
        <v>0</v>
      </c>
      <c r="X380" s="6">
        <f>X$364*$C380</f>
        <v>0</v>
      </c>
    </row>
    <row r="381" spans="1:24" ht="12.75">
      <c r="A381" s="2" t="s">
        <v>29</v>
      </c>
      <c r="C381" s="14">
        <v>0.04</v>
      </c>
      <c r="E381" s="6">
        <f t="shared" si="212"/>
        <v>0</v>
      </c>
      <c r="F381" s="6">
        <f t="shared" si="212"/>
        <v>3840</v>
      </c>
      <c r="G381" s="6">
        <f t="shared" si="212"/>
        <v>4539.518275874917</v>
      </c>
      <c r="H381" s="6">
        <f t="shared" si="212"/>
        <v>5111.680655434027</v>
      </c>
      <c r="I381" s="6">
        <f t="shared" si="212"/>
        <v>5821.204158965428</v>
      </c>
      <c r="J381" s="6">
        <f t="shared" si="212"/>
        <v>6041.481808822264</v>
      </c>
      <c r="K381" s="6">
        <f t="shared" si="212"/>
        <v>6884.551829165787</v>
      </c>
      <c r="L381" s="6">
        <f t="shared" si="212"/>
        <v>6766.466704697805</v>
      </c>
      <c r="M381" s="6">
        <f t="shared" si="212"/>
        <v>6433.215907365965</v>
      </c>
      <c r="N381" s="6">
        <f t="shared" si="212"/>
        <v>5574.454979725751</v>
      </c>
      <c r="O381" s="6">
        <f t="shared" si="212"/>
        <v>6993.434669367612</v>
      </c>
      <c r="P381" s="6">
        <f t="shared" si="212"/>
        <v>7837.300811709319</v>
      </c>
      <c r="Q381" s="6">
        <f t="shared" si="212"/>
        <v>8295.941507507923</v>
      </c>
      <c r="R381" s="6">
        <f t="shared" si="212"/>
        <v>9504.838332210933</v>
      </c>
      <c r="S381" s="6">
        <f t="shared" si="212"/>
        <v>9286.608125956773</v>
      </c>
      <c r="T381" s="6">
        <f>T$364*$C381</f>
        <v>9068.377919702612</v>
      </c>
      <c r="U381" s="6">
        <f>U$364*$C381</f>
        <v>8850.147713448452</v>
      </c>
      <c r="V381" s="6">
        <f>V$364*$C381</f>
        <v>8631.917507194292</v>
      </c>
      <c r="W381" s="6">
        <f>W$364*$C381</f>
        <v>8413.687300940135</v>
      </c>
      <c r="X381" s="6">
        <f>X$364*$C381</f>
        <v>8195.457094685979</v>
      </c>
    </row>
    <row r="382" ht="12.75">
      <c r="C382" s="34">
        <f>SUM(C367:C381)</f>
        <v>1</v>
      </c>
    </row>
    <row r="383" ht="12.75">
      <c r="E383" t="s">
        <v>23</v>
      </c>
    </row>
    <row r="385" spans="1:24" ht="12.75">
      <c r="A385" s="1" t="s">
        <v>30</v>
      </c>
      <c r="B385" t="s">
        <v>31</v>
      </c>
      <c r="E385" s="6">
        <f aca="true" t="shared" si="213" ref="E385:O385">E21*E367</f>
        <v>0</v>
      </c>
      <c r="F385" s="6">
        <f t="shared" si="213"/>
        <v>0</v>
      </c>
      <c r="G385" s="6">
        <f t="shared" si="213"/>
        <v>0</v>
      </c>
      <c r="H385" s="6">
        <f t="shared" si="213"/>
        <v>0</v>
      </c>
      <c r="I385" s="6">
        <f t="shared" si="213"/>
        <v>0</v>
      </c>
      <c r="J385" s="6">
        <f t="shared" si="213"/>
        <v>0</v>
      </c>
      <c r="K385" s="6">
        <f t="shared" si="213"/>
        <v>0</v>
      </c>
      <c r="L385" s="6">
        <f t="shared" si="213"/>
        <v>0</v>
      </c>
      <c r="M385" s="6">
        <f t="shared" si="213"/>
        <v>0</v>
      </c>
      <c r="N385" s="6">
        <f t="shared" si="213"/>
        <v>0</v>
      </c>
      <c r="O385" s="6">
        <f t="shared" si="213"/>
        <v>0</v>
      </c>
      <c r="P385" s="6">
        <f aca="true" t="shared" si="214" ref="P385:Q399">P21*P367</f>
        <v>0</v>
      </c>
      <c r="Q385" s="6">
        <f t="shared" si="214"/>
        <v>0</v>
      </c>
      <c r="R385" s="6">
        <f aca="true" t="shared" si="215" ref="R385:S399">R21*R367</f>
        <v>0</v>
      </c>
      <c r="S385" s="6">
        <f t="shared" si="215"/>
        <v>0</v>
      </c>
      <c r="T385" s="6">
        <f>T21*T367</f>
        <v>0</v>
      </c>
      <c r="U385" s="6">
        <f>U21*U367</f>
        <v>0</v>
      </c>
      <c r="V385" s="6">
        <f>V21*V367</f>
        <v>0</v>
      </c>
      <c r="W385" s="6">
        <f>W21*W367</f>
        <v>0</v>
      </c>
      <c r="X385" s="6">
        <f>X21*X367</f>
        <v>0</v>
      </c>
    </row>
    <row r="386" spans="1:24" ht="12.75">
      <c r="A386" s="1" t="s">
        <v>40</v>
      </c>
      <c r="B386" t="s">
        <v>45</v>
      </c>
      <c r="E386" s="6">
        <f aca="true" t="shared" si="216" ref="E386:O386">E22*E368</f>
        <v>0</v>
      </c>
      <c r="F386" s="6">
        <f t="shared" si="216"/>
        <v>0</v>
      </c>
      <c r="G386" s="6">
        <f t="shared" si="216"/>
        <v>0</v>
      </c>
      <c r="H386" s="6">
        <f t="shared" si="216"/>
        <v>0</v>
      </c>
      <c r="I386" s="6">
        <f t="shared" si="216"/>
        <v>0</v>
      </c>
      <c r="J386" s="6">
        <f t="shared" si="216"/>
        <v>0</v>
      </c>
      <c r="K386" s="6">
        <f t="shared" si="216"/>
        <v>0</v>
      </c>
      <c r="L386" s="6">
        <f t="shared" si="216"/>
        <v>0</v>
      </c>
      <c r="M386" s="6">
        <f t="shared" si="216"/>
        <v>0</v>
      </c>
      <c r="N386" s="6">
        <f t="shared" si="216"/>
        <v>0</v>
      </c>
      <c r="O386" s="6">
        <f t="shared" si="216"/>
        <v>0</v>
      </c>
      <c r="P386" s="6">
        <f t="shared" si="214"/>
        <v>0</v>
      </c>
      <c r="Q386" s="6">
        <f t="shared" si="214"/>
        <v>0</v>
      </c>
      <c r="R386" s="6">
        <f t="shared" si="215"/>
        <v>0</v>
      </c>
      <c r="S386" s="6">
        <f t="shared" si="215"/>
        <v>0</v>
      </c>
      <c r="T386" s="6">
        <f>T22*T368</f>
        <v>0</v>
      </c>
      <c r="U386" s="6">
        <f>U22*U368</f>
        <v>0</v>
      </c>
      <c r="V386" s="6">
        <f>V22*V368</f>
        <v>0</v>
      </c>
      <c r="W386" s="6">
        <f>W22*W368</f>
        <v>0</v>
      </c>
      <c r="X386" s="6">
        <f>X22*X368</f>
        <v>0</v>
      </c>
    </row>
    <row r="387" spans="1:24" ht="12.75">
      <c r="A387" s="1" t="s">
        <v>41</v>
      </c>
      <c r="B387" t="s">
        <v>44</v>
      </c>
      <c r="E387" s="6">
        <f aca="true" t="shared" si="217" ref="E387:O387">E23*E369</f>
        <v>0</v>
      </c>
      <c r="F387" s="6">
        <f t="shared" si="217"/>
        <v>0</v>
      </c>
      <c r="G387" s="6">
        <f t="shared" si="217"/>
        <v>0</v>
      </c>
      <c r="H387" s="6">
        <f t="shared" si="217"/>
        <v>0</v>
      </c>
      <c r="I387" s="6">
        <f t="shared" si="217"/>
        <v>0</v>
      </c>
      <c r="J387" s="6">
        <f t="shared" si="217"/>
        <v>0</v>
      </c>
      <c r="K387" s="6">
        <f t="shared" si="217"/>
        <v>0</v>
      </c>
      <c r="L387" s="6">
        <f t="shared" si="217"/>
        <v>0</v>
      </c>
      <c r="M387" s="6">
        <f t="shared" si="217"/>
        <v>0</v>
      </c>
      <c r="N387" s="6">
        <f t="shared" si="217"/>
        <v>0</v>
      </c>
      <c r="O387" s="6">
        <f t="shared" si="217"/>
        <v>0</v>
      </c>
      <c r="P387" s="6">
        <f t="shared" si="214"/>
        <v>0</v>
      </c>
      <c r="Q387" s="6">
        <f t="shared" si="214"/>
        <v>0</v>
      </c>
      <c r="R387" s="6">
        <f t="shared" si="215"/>
        <v>0</v>
      </c>
      <c r="S387" s="6">
        <f t="shared" si="215"/>
        <v>0</v>
      </c>
      <c r="T387" s="6">
        <f>T23*T369</f>
        <v>0</v>
      </c>
      <c r="U387" s="6">
        <f>U23*U369</f>
        <v>0</v>
      </c>
      <c r="V387" s="6">
        <f>V23*V369</f>
        <v>0</v>
      </c>
      <c r="W387" s="6">
        <f>W23*W369</f>
        <v>0</v>
      </c>
      <c r="X387" s="6">
        <f>X23*X369</f>
        <v>0</v>
      </c>
    </row>
    <row r="388" spans="1:24" ht="12.75">
      <c r="A388" s="1" t="s">
        <v>42</v>
      </c>
      <c r="B388" t="s">
        <v>43</v>
      </c>
      <c r="E388" s="6">
        <f aca="true" t="shared" si="218" ref="E388:O388">E24*E370</f>
        <v>0</v>
      </c>
      <c r="F388" s="6">
        <f t="shared" si="218"/>
        <v>0</v>
      </c>
      <c r="G388" s="6">
        <f t="shared" si="218"/>
        <v>0</v>
      </c>
      <c r="H388" s="6">
        <f t="shared" si="218"/>
        <v>0</v>
      </c>
      <c r="I388" s="6">
        <f t="shared" si="218"/>
        <v>0</v>
      </c>
      <c r="J388" s="6">
        <f t="shared" si="218"/>
        <v>0</v>
      </c>
      <c r="K388" s="6">
        <f t="shared" si="218"/>
        <v>0</v>
      </c>
      <c r="L388" s="6">
        <f t="shared" si="218"/>
        <v>0</v>
      </c>
      <c r="M388" s="6">
        <f t="shared" si="218"/>
        <v>0</v>
      </c>
      <c r="N388" s="6">
        <f t="shared" si="218"/>
        <v>0</v>
      </c>
      <c r="O388" s="6">
        <f t="shared" si="218"/>
        <v>0</v>
      </c>
      <c r="P388" s="6">
        <f t="shared" si="214"/>
        <v>0</v>
      </c>
      <c r="Q388" s="6">
        <f t="shared" si="214"/>
        <v>0</v>
      </c>
      <c r="R388" s="6">
        <f t="shared" si="215"/>
        <v>0</v>
      </c>
      <c r="S388" s="6">
        <f t="shared" si="215"/>
        <v>0</v>
      </c>
      <c r="T388" s="6">
        <f>T24*T370</f>
        <v>0</v>
      </c>
      <c r="U388" s="6">
        <f>U24*U370</f>
        <v>0</v>
      </c>
      <c r="V388" s="6">
        <f>V24*V370</f>
        <v>0</v>
      </c>
      <c r="W388" s="6">
        <f>W24*W370</f>
        <v>0</v>
      </c>
      <c r="X388" s="6">
        <f>X24*X370</f>
        <v>0</v>
      </c>
    </row>
    <row r="389" spans="1:24" ht="12.75">
      <c r="A389" s="1" t="s">
        <v>0</v>
      </c>
      <c r="B389" t="s">
        <v>9</v>
      </c>
      <c r="E389" s="6">
        <f aca="true" t="shared" si="219" ref="E389:O389">E25*E371</f>
        <v>0</v>
      </c>
      <c r="F389" s="6">
        <f t="shared" si="219"/>
        <v>2568.3840000000005</v>
      </c>
      <c r="G389" s="6">
        <f t="shared" si="219"/>
        <v>1141.5753584256445</v>
      </c>
      <c r="H389" s="6">
        <f t="shared" si="219"/>
        <v>1865.1244791514905</v>
      </c>
      <c r="I389" s="6">
        <f t="shared" si="219"/>
        <v>2007.8788445311507</v>
      </c>
      <c r="J389" s="6">
        <f t="shared" si="219"/>
        <v>1046.6867233784571</v>
      </c>
      <c r="K389" s="6">
        <f t="shared" si="219"/>
        <v>2952.956393324935</v>
      </c>
      <c r="L389" s="6">
        <f t="shared" si="219"/>
        <v>2891.649546252607</v>
      </c>
      <c r="M389" s="6">
        <f t="shared" si="219"/>
        <v>1763.0228194136428</v>
      </c>
      <c r="N389" s="6">
        <f t="shared" si="219"/>
        <v>1229.1673230295282</v>
      </c>
      <c r="O389" s="6">
        <f t="shared" si="219"/>
        <v>774.6977254991972</v>
      </c>
      <c r="P389" s="6">
        <f t="shared" si="214"/>
        <v>905.2082437524261</v>
      </c>
      <c r="Q389" s="6">
        <f t="shared" si="214"/>
        <v>2173.329276429388</v>
      </c>
      <c r="R389" s="6">
        <f t="shared" si="215"/>
        <v>0</v>
      </c>
      <c r="S389" s="6">
        <f t="shared" si="215"/>
        <v>0</v>
      </c>
      <c r="T389" s="6">
        <f>T25*T371</f>
        <v>0</v>
      </c>
      <c r="U389" s="6">
        <f>U25*U371</f>
        <v>0</v>
      </c>
      <c r="V389" s="6">
        <f>V25*V371</f>
        <v>0</v>
      </c>
      <c r="W389" s="6">
        <f>W25*W371</f>
        <v>0</v>
      </c>
      <c r="X389" s="6">
        <f>X25*X371</f>
        <v>0</v>
      </c>
    </row>
    <row r="390" spans="1:24" ht="12.75">
      <c r="A390" s="2" t="s">
        <v>1</v>
      </c>
      <c r="B390" t="s">
        <v>10</v>
      </c>
      <c r="E390" s="6">
        <f aca="true" t="shared" si="220" ref="E390:O390">E26*E372</f>
        <v>0</v>
      </c>
      <c r="F390" s="6">
        <f t="shared" si="220"/>
        <v>6474.599999999999</v>
      </c>
      <c r="G390" s="6">
        <f t="shared" si="220"/>
        <v>4460.076706047106</v>
      </c>
      <c r="H390" s="6">
        <f t="shared" si="220"/>
        <v>7425.5148521203355</v>
      </c>
      <c r="I390" s="6">
        <f t="shared" si="220"/>
        <v>6346.931659571995</v>
      </c>
      <c r="J390" s="6">
        <f t="shared" si="220"/>
        <v>6742.860087565223</v>
      </c>
      <c r="K390" s="6">
        <f t="shared" si="220"/>
        <v>-3411.080289106986</v>
      </c>
      <c r="L390" s="6">
        <f t="shared" si="220"/>
        <v>-3479.4440508063244</v>
      </c>
      <c r="M390" s="6">
        <f t="shared" si="220"/>
        <v>-6320.634628987062</v>
      </c>
      <c r="N390" s="6">
        <f t="shared" si="220"/>
        <v>8191.835794425108</v>
      </c>
      <c r="O390" s="6">
        <f t="shared" si="220"/>
        <v>4104.271971585117</v>
      </c>
      <c r="P390" s="6">
        <f t="shared" si="214"/>
        <v>2196.8933837822683</v>
      </c>
      <c r="Q390" s="6">
        <f t="shared" si="214"/>
        <v>6031.408724130369</v>
      </c>
      <c r="R390" s="6">
        <f t="shared" si="215"/>
        <v>0</v>
      </c>
      <c r="S390" s="6">
        <f t="shared" si="215"/>
        <v>0</v>
      </c>
      <c r="T390" s="6">
        <f>T26*T372</f>
        <v>0</v>
      </c>
      <c r="U390" s="6">
        <f>U26*U372</f>
        <v>0</v>
      </c>
      <c r="V390" s="6">
        <f>V26*V372</f>
        <v>0</v>
      </c>
      <c r="W390" s="6">
        <f>W26*W372</f>
        <v>0</v>
      </c>
      <c r="X390" s="6">
        <f>X26*X372</f>
        <v>0</v>
      </c>
    </row>
    <row r="391" spans="1:24" ht="12.75">
      <c r="A391" s="2" t="s">
        <v>2</v>
      </c>
      <c r="B391" t="s">
        <v>11</v>
      </c>
      <c r="E391" s="6">
        <f aca="true" t="shared" si="221" ref="E391:O391">E27*E373</f>
        <v>0</v>
      </c>
      <c r="F391" s="6">
        <f t="shared" si="221"/>
        <v>3720</v>
      </c>
      <c r="G391" s="6">
        <f t="shared" si="221"/>
        <v>3688.3585991483696</v>
      </c>
      <c r="H391" s="6">
        <f t="shared" si="221"/>
        <v>5750.64073736328</v>
      </c>
      <c r="I391" s="6">
        <f t="shared" si="221"/>
        <v>-909.5631498383482</v>
      </c>
      <c r="J391" s="6">
        <f t="shared" si="221"/>
        <v>572.052808772858</v>
      </c>
      <c r="K391" s="6">
        <f t="shared" si="221"/>
        <v>4487.867223637448</v>
      </c>
      <c r="L391" s="6">
        <f t="shared" si="221"/>
        <v>2770.022307235664</v>
      </c>
      <c r="M391" s="6">
        <f t="shared" si="221"/>
        <v>-2854.7395588936465</v>
      </c>
      <c r="N391" s="6">
        <f t="shared" si="221"/>
        <v>6478.561896750021</v>
      </c>
      <c r="O391" s="6">
        <f t="shared" si="221"/>
        <v>5146.730826987727</v>
      </c>
      <c r="P391" s="6">
        <f t="shared" si="214"/>
        <v>1486.637997721111</v>
      </c>
      <c r="Q391" s="6">
        <f t="shared" si="214"/>
        <v>4987.934831389138</v>
      </c>
      <c r="R391" s="6">
        <f t="shared" si="215"/>
        <v>0</v>
      </c>
      <c r="S391" s="6">
        <f t="shared" si="215"/>
        <v>0</v>
      </c>
      <c r="T391" s="6">
        <f>T27*T373</f>
        <v>0</v>
      </c>
      <c r="U391" s="6">
        <f>U27*U373</f>
        <v>0</v>
      </c>
      <c r="V391" s="6">
        <f>V27*V373</f>
        <v>0</v>
      </c>
      <c r="W391" s="6">
        <f>W27*W373</f>
        <v>0</v>
      </c>
      <c r="X391" s="6">
        <f>X27*X373</f>
        <v>0</v>
      </c>
    </row>
    <row r="392" spans="1:24" ht="12.75">
      <c r="A392" s="2" t="s">
        <v>3</v>
      </c>
      <c r="B392" t="s">
        <v>12</v>
      </c>
      <c r="E392" s="6">
        <f aca="true" t="shared" si="222" ref="E392:O392">E28*E374</f>
        <v>0</v>
      </c>
      <c r="F392" s="6">
        <f t="shared" si="222"/>
        <v>4432.799999999999</v>
      </c>
      <c r="G392" s="6">
        <f t="shared" si="222"/>
        <v>3101.0584222070524</v>
      </c>
      <c r="H392" s="6">
        <f t="shared" si="222"/>
        <v>4755.460409758469</v>
      </c>
      <c r="I392" s="6">
        <f t="shared" si="222"/>
        <v>2663.2009027266836</v>
      </c>
      <c r="J392" s="6">
        <f t="shared" si="222"/>
        <v>2373.1695730279953</v>
      </c>
      <c r="K392" s="6">
        <f t="shared" si="222"/>
        <v>1308.0648475414996</v>
      </c>
      <c r="L392" s="6">
        <f t="shared" si="222"/>
        <v>-2512.05076411906</v>
      </c>
      <c r="M392" s="6">
        <f t="shared" si="222"/>
        <v>-4203.704519469448</v>
      </c>
      <c r="N392" s="6">
        <f t="shared" si="222"/>
        <v>5635.425581066502</v>
      </c>
      <c r="O392" s="6">
        <f t="shared" si="222"/>
        <v>3341.5505029572123</v>
      </c>
      <c r="P392" s="6">
        <f t="shared" si="214"/>
        <v>1736.451961094346</v>
      </c>
      <c r="Q392" s="6">
        <f t="shared" si="214"/>
        <v>5742.34701222814</v>
      </c>
      <c r="R392" s="6">
        <f t="shared" si="215"/>
        <v>0</v>
      </c>
      <c r="S392" s="6">
        <f t="shared" si="215"/>
        <v>0</v>
      </c>
      <c r="T392" s="6">
        <f>T28*T374</f>
        <v>0</v>
      </c>
      <c r="U392" s="6">
        <f>U28*U374</f>
        <v>0</v>
      </c>
      <c r="V392" s="6">
        <f>V28*V374</f>
        <v>0</v>
      </c>
      <c r="W392" s="6">
        <f>W28*W374</f>
        <v>0</v>
      </c>
      <c r="X392" s="6">
        <f>X28*X374</f>
        <v>0</v>
      </c>
    </row>
    <row r="393" spans="1:24" ht="12.75">
      <c r="A393" s="2" t="s">
        <v>4</v>
      </c>
      <c r="B393" t="s">
        <v>13</v>
      </c>
      <c r="E393" s="6">
        <f aca="true" t="shared" si="223" ref="E393:O393">E29*E375</f>
        <v>0</v>
      </c>
      <c r="F393" s="6">
        <f t="shared" si="223"/>
        <v>33.6</v>
      </c>
      <c r="G393" s="6">
        <f t="shared" si="223"/>
        <v>1122.8214735484364</v>
      </c>
      <c r="H393" s="6">
        <f t="shared" si="223"/>
        <v>-1343.4135722562553</v>
      </c>
      <c r="I393" s="6">
        <f t="shared" si="223"/>
        <v>-1648.1284275070868</v>
      </c>
      <c r="J393" s="6">
        <f t="shared" si="223"/>
        <v>5812.094296393543</v>
      </c>
      <c r="K393" s="6">
        <f t="shared" si="223"/>
        <v>-2964.660131434517</v>
      </c>
      <c r="L393" s="6">
        <f t="shared" si="223"/>
        <v>-304.49100171140117</v>
      </c>
      <c r="M393" s="6">
        <f t="shared" si="223"/>
        <v>-746.8561592457676</v>
      </c>
      <c r="N393" s="6">
        <f t="shared" si="223"/>
        <v>5021.364524706087</v>
      </c>
      <c r="O393" s="6">
        <f t="shared" si="223"/>
        <v>2854.1955244356564</v>
      </c>
      <c r="P393" s="6">
        <f t="shared" si="214"/>
        <v>3924.773297113807</v>
      </c>
      <c r="Q393" s="6">
        <f t="shared" si="214"/>
        <v>3809.6518891509036</v>
      </c>
      <c r="R393" s="6">
        <f t="shared" si="215"/>
        <v>0</v>
      </c>
      <c r="S393" s="6">
        <f t="shared" si="215"/>
        <v>0</v>
      </c>
      <c r="T393" s="6">
        <f>T29*T375</f>
        <v>0</v>
      </c>
      <c r="U393" s="6">
        <f>U29*U375</f>
        <v>0</v>
      </c>
      <c r="V393" s="6">
        <f>V29*V375</f>
        <v>0</v>
      </c>
      <c r="W393" s="6">
        <f>W29*W375</f>
        <v>0</v>
      </c>
      <c r="X393" s="6">
        <f>X29*X375</f>
        <v>0</v>
      </c>
    </row>
    <row r="394" spans="1:24" ht="12.75">
      <c r="A394" s="2" t="s">
        <v>5</v>
      </c>
      <c r="B394" t="s">
        <v>14</v>
      </c>
      <c r="E394" s="6">
        <f aca="true" t="shared" si="224" ref="E394:O394">E30*E376</f>
        <v>0</v>
      </c>
      <c r="F394" s="6">
        <f t="shared" si="224"/>
        <v>1336.8</v>
      </c>
      <c r="G394" s="6">
        <f t="shared" si="224"/>
        <v>1507.9712272671989</v>
      </c>
      <c r="H394" s="6">
        <f t="shared" si="224"/>
        <v>1935.2503481432261</v>
      </c>
      <c r="I394" s="6">
        <f t="shared" si="224"/>
        <v>2624.9992504334728</v>
      </c>
      <c r="J394" s="6">
        <f t="shared" si="224"/>
        <v>1568.8973072285316</v>
      </c>
      <c r="K394" s="6">
        <f t="shared" si="224"/>
        <v>-879.9317806652522</v>
      </c>
      <c r="L394" s="6">
        <f t="shared" si="224"/>
        <v>-2146.238657896335</v>
      </c>
      <c r="M394" s="6">
        <f t="shared" si="224"/>
        <v>-1804.316024019048</v>
      </c>
      <c r="N394" s="6">
        <f t="shared" si="224"/>
        <v>3370.8032455529155</v>
      </c>
      <c r="O394" s="6">
        <f t="shared" si="224"/>
        <v>2279.422612547006</v>
      </c>
      <c r="P394" s="6">
        <f t="shared" si="214"/>
        <v>1133.959461194192</v>
      </c>
      <c r="Q394" s="6">
        <f t="shared" si="214"/>
        <v>4332.036955951793</v>
      </c>
      <c r="R394" s="6">
        <f t="shared" si="215"/>
        <v>0</v>
      </c>
      <c r="S394" s="6">
        <f t="shared" si="215"/>
        <v>0</v>
      </c>
      <c r="T394" s="6">
        <f>T30*T376</f>
        <v>0</v>
      </c>
      <c r="U394" s="6">
        <f>U30*U376</f>
        <v>0</v>
      </c>
      <c r="V394" s="6">
        <f>V30*V376</f>
        <v>0</v>
      </c>
      <c r="W394" s="6">
        <f>W30*W376</f>
        <v>0</v>
      </c>
      <c r="X394" s="6">
        <f>X30*X376</f>
        <v>0</v>
      </c>
    </row>
    <row r="395" spans="1:24" ht="12.75">
      <c r="A395" s="2" t="s">
        <v>6</v>
      </c>
      <c r="B395" t="s">
        <v>15</v>
      </c>
      <c r="E395" s="6">
        <f aca="true" t="shared" si="225" ref="E395:O395">E31*E377</f>
        <v>0</v>
      </c>
      <c r="F395" s="6">
        <f t="shared" si="225"/>
        <v>165</v>
      </c>
      <c r="G395" s="6">
        <f t="shared" si="225"/>
        <v>-554.6723893334664</v>
      </c>
      <c r="H395" s="6">
        <f t="shared" si="225"/>
        <v>-2050.263162890492</v>
      </c>
      <c r="I395" s="6">
        <f t="shared" si="225"/>
        <v>219.20471911104192</v>
      </c>
      <c r="J395" s="6">
        <f t="shared" si="225"/>
        <v>5385.41464364547</v>
      </c>
      <c r="K395" s="6">
        <f t="shared" si="225"/>
        <v>-2768.880688792615</v>
      </c>
      <c r="L395" s="6">
        <f t="shared" si="225"/>
        <v>-2784.8239531521904</v>
      </c>
      <c r="M395" s="6">
        <f t="shared" si="225"/>
        <v>-936.8370665101687</v>
      </c>
      <c r="N395" s="6">
        <f t="shared" si="225"/>
        <v>3346.415005016615</v>
      </c>
      <c r="O395" s="6">
        <f t="shared" si="225"/>
        <v>2057.5996066280018</v>
      </c>
      <c r="P395" s="6">
        <f t="shared" si="214"/>
        <v>2766.322270883023</v>
      </c>
      <c r="Q395" s="6">
        <f t="shared" si="214"/>
        <v>1554.1927917971875</v>
      </c>
      <c r="R395" s="6">
        <f t="shared" si="215"/>
        <v>0</v>
      </c>
      <c r="S395" s="6">
        <f t="shared" si="215"/>
        <v>0</v>
      </c>
      <c r="T395" s="6">
        <f>T31*T377</f>
        <v>0</v>
      </c>
      <c r="U395" s="6">
        <f>U31*U377</f>
        <v>0</v>
      </c>
      <c r="V395" s="6">
        <f>V31*V377</f>
        <v>0</v>
      </c>
      <c r="W395" s="6">
        <f>W31*W377</f>
        <v>0</v>
      </c>
      <c r="X395" s="6">
        <f>X31*X377</f>
        <v>0</v>
      </c>
    </row>
    <row r="396" spans="1:24" ht="12.75">
      <c r="A396" s="2" t="s">
        <v>7</v>
      </c>
      <c r="B396" t="s">
        <v>16</v>
      </c>
      <c r="E396" s="6">
        <f aca="true" t="shared" si="226" ref="E396:O396">E32*E378</f>
        <v>0</v>
      </c>
      <c r="F396" s="6">
        <f t="shared" si="226"/>
        <v>918</v>
      </c>
      <c r="G396" s="6">
        <f t="shared" si="226"/>
        <v>2545.6767331429805</v>
      </c>
      <c r="H396" s="6">
        <f t="shared" si="226"/>
        <v>1458.4263870035209</v>
      </c>
      <c r="I396" s="6">
        <f t="shared" si="226"/>
        <v>-1500.7791972332745</v>
      </c>
      <c r="J396" s="6">
        <f t="shared" si="226"/>
        <v>-418.18381895441604</v>
      </c>
      <c r="K396" s="6">
        <f t="shared" si="226"/>
        <v>2837.7262070842726</v>
      </c>
      <c r="L396" s="6">
        <f t="shared" si="226"/>
        <v>1337.4344346004254</v>
      </c>
      <c r="M396" s="6">
        <f t="shared" si="226"/>
        <v>376.9462445722245</v>
      </c>
      <c r="N396" s="6">
        <f t="shared" si="226"/>
        <v>3105.14562542536</v>
      </c>
      <c r="O396" s="6">
        <f t="shared" si="226"/>
        <v>3361.2195379648083</v>
      </c>
      <c r="P396" s="6">
        <f t="shared" si="214"/>
        <v>1456.0235414253718</v>
      </c>
      <c r="Q396" s="6">
        <f t="shared" si="214"/>
        <v>4545.916697942232</v>
      </c>
      <c r="R396" s="6">
        <f t="shared" si="215"/>
        <v>0</v>
      </c>
      <c r="S396" s="6">
        <f t="shared" si="215"/>
        <v>0</v>
      </c>
      <c r="T396" s="6">
        <f>T32*T378</f>
        <v>0</v>
      </c>
      <c r="U396" s="6">
        <f>U32*U378</f>
        <v>0</v>
      </c>
      <c r="V396" s="6">
        <f>V32*V378</f>
        <v>0</v>
      </c>
      <c r="W396" s="6">
        <f>W32*W378</f>
        <v>0</v>
      </c>
      <c r="X396" s="6">
        <f>X32*X378</f>
        <v>0</v>
      </c>
    </row>
    <row r="397" spans="1:24" ht="12.75">
      <c r="A397" s="2" t="s">
        <v>8</v>
      </c>
      <c r="B397" t="s">
        <v>17</v>
      </c>
      <c r="E397" s="6">
        <f aca="true" t="shared" si="227" ref="E397:O397">E33*E379</f>
        <v>0</v>
      </c>
      <c r="F397" s="6">
        <f t="shared" si="227"/>
        <v>1724.3999999999999</v>
      </c>
      <c r="G397" s="6">
        <f t="shared" si="227"/>
        <v>1285.2511118570858</v>
      </c>
      <c r="H397" s="6">
        <f t="shared" si="227"/>
        <v>1964.0035518300426</v>
      </c>
      <c r="I397" s="6">
        <f t="shared" si="227"/>
        <v>-237.39598210780886</v>
      </c>
      <c r="J397" s="6">
        <f t="shared" si="227"/>
        <v>2183.429284969671</v>
      </c>
      <c r="K397" s="6">
        <f t="shared" si="227"/>
        <v>-287.2148966230102</v>
      </c>
      <c r="L397" s="6">
        <f t="shared" si="227"/>
        <v>327.7507310087999</v>
      </c>
      <c r="M397" s="6">
        <f t="shared" si="227"/>
        <v>-2012.3903510229159</v>
      </c>
      <c r="N397" s="6">
        <f t="shared" si="227"/>
        <v>3974.412198826344</v>
      </c>
      <c r="O397" s="6">
        <f t="shared" si="227"/>
        <v>2174.5210925064916</v>
      </c>
      <c r="P397" s="6">
        <f t="shared" si="214"/>
        <v>901.2895933465716</v>
      </c>
      <c r="Q397" s="6">
        <f t="shared" si="214"/>
        <v>2027.3207058972487</v>
      </c>
      <c r="R397" s="6">
        <f t="shared" si="215"/>
        <v>0</v>
      </c>
      <c r="S397" s="6">
        <f t="shared" si="215"/>
        <v>0</v>
      </c>
      <c r="T397" s="6">
        <f>T33*T379</f>
        <v>0</v>
      </c>
      <c r="U397" s="6">
        <f>U33*U379</f>
        <v>0</v>
      </c>
      <c r="V397" s="6">
        <f>V33*V379</f>
        <v>0</v>
      </c>
      <c r="W397" s="6">
        <f>W33*W379</f>
        <v>0</v>
      </c>
      <c r="X397" s="6">
        <f>X33*X379</f>
        <v>0</v>
      </c>
    </row>
    <row r="398" spans="1:24" ht="12.75">
      <c r="A398" s="2" t="s">
        <v>28</v>
      </c>
      <c r="B398" t="s">
        <v>18</v>
      </c>
      <c r="E398" s="6">
        <f aca="true" t="shared" si="228" ref="E398:O398">E34*E380</f>
        <v>0</v>
      </c>
      <c r="F398" s="6">
        <f t="shared" si="228"/>
        <v>0</v>
      </c>
      <c r="G398" s="6">
        <f t="shared" si="228"/>
        <v>0</v>
      </c>
      <c r="H398" s="6">
        <f t="shared" si="228"/>
        <v>0</v>
      </c>
      <c r="I398" s="6">
        <f t="shared" si="228"/>
        <v>0</v>
      </c>
      <c r="J398" s="6">
        <f t="shared" si="228"/>
        <v>0</v>
      </c>
      <c r="K398" s="6">
        <f t="shared" si="228"/>
        <v>0</v>
      </c>
      <c r="L398" s="6">
        <f t="shared" si="228"/>
        <v>0</v>
      </c>
      <c r="M398" s="6">
        <f t="shared" si="228"/>
        <v>0</v>
      </c>
      <c r="N398" s="6">
        <f t="shared" si="228"/>
        <v>0</v>
      </c>
      <c r="O398" s="6">
        <f t="shared" si="228"/>
        <v>0</v>
      </c>
      <c r="P398" s="6">
        <f t="shared" si="214"/>
        <v>0</v>
      </c>
      <c r="Q398" s="6">
        <f t="shared" si="214"/>
        <v>0</v>
      </c>
      <c r="R398" s="6">
        <f t="shared" si="215"/>
        <v>0</v>
      </c>
      <c r="S398" s="6">
        <f t="shared" si="215"/>
        <v>0</v>
      </c>
      <c r="T398" s="6">
        <f>T34*T380</f>
        <v>0</v>
      </c>
      <c r="U398" s="6">
        <f>U34*U380</f>
        <v>0</v>
      </c>
      <c r="V398" s="6">
        <f>V34*V380</f>
        <v>0</v>
      </c>
      <c r="W398" s="6">
        <f>W34*W380</f>
        <v>0</v>
      </c>
      <c r="X398" s="6">
        <f>X34*X380</f>
        <v>0</v>
      </c>
    </row>
    <row r="399" spans="1:24" ht="12.75">
      <c r="A399" s="2" t="s">
        <v>29</v>
      </c>
      <c r="E399" s="6">
        <f aca="true" t="shared" si="229" ref="E399:O399">E35*E381</f>
        <v>0</v>
      </c>
      <c r="F399" s="6">
        <f t="shared" si="229"/>
        <v>223.488</v>
      </c>
      <c r="G399" s="6">
        <f t="shared" si="229"/>
        <v>240.14051679378312</v>
      </c>
      <c r="H399" s="6">
        <f t="shared" si="229"/>
        <v>278.07542765561107</v>
      </c>
      <c r="I399" s="6">
        <f t="shared" si="229"/>
        <v>313.18078375234006</v>
      </c>
      <c r="J399" s="6">
        <f t="shared" si="229"/>
        <v>302.6782386219954</v>
      </c>
      <c r="K399" s="6">
        <f t="shared" si="229"/>
        <v>433.038310054528</v>
      </c>
      <c r="L399" s="6">
        <f t="shared" si="229"/>
        <v>282.16166158589846</v>
      </c>
      <c r="M399" s="6">
        <f t="shared" si="229"/>
        <v>106.14806247153842</v>
      </c>
      <c r="N399" s="6">
        <f t="shared" si="229"/>
        <v>50.17009481753176</v>
      </c>
      <c r="O399" s="6">
        <f t="shared" si="229"/>
        <v>77.62712482998049</v>
      </c>
      <c r="P399" s="6">
        <f t="shared" si="214"/>
        <v>235.90275443245048</v>
      </c>
      <c r="Q399" s="6">
        <f t="shared" si="214"/>
        <v>404.8419455663867</v>
      </c>
      <c r="R399" s="6">
        <f t="shared" si="215"/>
        <v>0</v>
      </c>
      <c r="S399" s="6">
        <f t="shared" si="215"/>
        <v>0</v>
      </c>
      <c r="T399" s="6">
        <f>T35*T381</f>
        <v>0</v>
      </c>
      <c r="U399" s="6">
        <f>U35*U381</f>
        <v>0</v>
      </c>
      <c r="V399" s="6">
        <f>V35*V381</f>
        <v>0</v>
      </c>
      <c r="W399" s="6">
        <f>W35*W381</f>
        <v>0</v>
      </c>
      <c r="X399" s="6">
        <f>X35*X381</f>
        <v>0</v>
      </c>
    </row>
    <row r="401" ht="12.75">
      <c r="E401" s="9" t="s">
        <v>24</v>
      </c>
    </row>
    <row r="403" spans="1:24" ht="12.75">
      <c r="A403" s="1" t="s">
        <v>30</v>
      </c>
      <c r="B403" t="s">
        <v>31</v>
      </c>
      <c r="E403" s="10">
        <f aca="true" t="shared" si="230" ref="E403:M403">E385+E367</f>
        <v>0</v>
      </c>
      <c r="F403" s="10">
        <f t="shared" si="230"/>
        <v>0</v>
      </c>
      <c r="G403" s="10">
        <f t="shared" si="230"/>
        <v>0</v>
      </c>
      <c r="H403" s="10">
        <f t="shared" si="230"/>
        <v>0</v>
      </c>
      <c r="I403" s="10">
        <f t="shared" si="230"/>
        <v>0</v>
      </c>
      <c r="J403" s="10">
        <f t="shared" si="230"/>
        <v>0</v>
      </c>
      <c r="K403" s="10">
        <f t="shared" si="230"/>
        <v>0</v>
      </c>
      <c r="L403" s="10">
        <f t="shared" si="230"/>
        <v>0</v>
      </c>
      <c r="M403" s="10">
        <f t="shared" si="230"/>
        <v>0</v>
      </c>
      <c r="N403" s="10">
        <f aca="true" t="shared" si="231" ref="N403:O417">N385+N367</f>
        <v>0</v>
      </c>
      <c r="O403" s="10">
        <f t="shared" si="231"/>
        <v>0</v>
      </c>
      <c r="P403" s="10">
        <f aca="true" t="shared" si="232" ref="P403:Q417">P385+P367</f>
        <v>0</v>
      </c>
      <c r="Q403" s="10">
        <f t="shared" si="232"/>
        <v>0</v>
      </c>
      <c r="R403" s="10">
        <f aca="true" t="shared" si="233" ref="R403:S417">R385+R367</f>
        <v>0</v>
      </c>
      <c r="S403" s="10">
        <f t="shared" si="233"/>
        <v>0</v>
      </c>
      <c r="T403" s="10">
        <f>T385+T367</f>
        <v>0</v>
      </c>
      <c r="U403" s="10">
        <f>U385+U367</f>
        <v>0</v>
      </c>
      <c r="V403" s="10">
        <f>V385+V367</f>
        <v>0</v>
      </c>
      <c r="W403" s="10">
        <f>W385+W367</f>
        <v>0</v>
      </c>
      <c r="X403" s="10">
        <f>X385+X367</f>
        <v>0</v>
      </c>
    </row>
    <row r="404" spans="1:24" ht="12.75">
      <c r="A404" s="1" t="s">
        <v>40</v>
      </c>
      <c r="B404" t="s">
        <v>45</v>
      </c>
      <c r="E404" s="10">
        <f aca="true" t="shared" si="234" ref="E404:M404">E386+E368</f>
        <v>0</v>
      </c>
      <c r="F404" s="10">
        <f t="shared" si="234"/>
        <v>0</v>
      </c>
      <c r="G404" s="10">
        <f t="shared" si="234"/>
        <v>0</v>
      </c>
      <c r="H404" s="10">
        <f t="shared" si="234"/>
        <v>0</v>
      </c>
      <c r="I404" s="10">
        <f t="shared" si="234"/>
        <v>0</v>
      </c>
      <c r="J404" s="10">
        <f t="shared" si="234"/>
        <v>0</v>
      </c>
      <c r="K404" s="10">
        <f t="shared" si="234"/>
        <v>0</v>
      </c>
      <c r="L404" s="10">
        <f t="shared" si="234"/>
        <v>0</v>
      </c>
      <c r="M404" s="10">
        <f t="shared" si="234"/>
        <v>0</v>
      </c>
      <c r="N404" s="10">
        <f t="shared" si="231"/>
        <v>0</v>
      </c>
      <c r="O404" s="10">
        <f t="shared" si="231"/>
        <v>0</v>
      </c>
      <c r="P404" s="10">
        <f t="shared" si="232"/>
        <v>0</v>
      </c>
      <c r="Q404" s="10">
        <f t="shared" si="232"/>
        <v>0</v>
      </c>
      <c r="R404" s="10">
        <f t="shared" si="233"/>
        <v>0</v>
      </c>
      <c r="S404" s="10">
        <f t="shared" si="233"/>
        <v>0</v>
      </c>
      <c r="T404" s="10">
        <f>T386+T368</f>
        <v>0</v>
      </c>
      <c r="U404" s="10">
        <f>U386+U368</f>
        <v>0</v>
      </c>
      <c r="V404" s="10">
        <f>V386+V368</f>
        <v>0</v>
      </c>
      <c r="W404" s="10">
        <f>W386+W368</f>
        <v>0</v>
      </c>
      <c r="X404" s="10">
        <f>X386+X368</f>
        <v>0</v>
      </c>
    </row>
    <row r="405" spans="1:24" ht="12.75">
      <c r="A405" s="1" t="s">
        <v>41</v>
      </c>
      <c r="B405" t="s">
        <v>44</v>
      </c>
      <c r="E405" s="10">
        <f aca="true" t="shared" si="235" ref="E405:M405">E387+E369</f>
        <v>0</v>
      </c>
      <c r="F405" s="10">
        <f t="shared" si="235"/>
        <v>0</v>
      </c>
      <c r="G405" s="10">
        <f t="shared" si="235"/>
        <v>0</v>
      </c>
      <c r="H405" s="10">
        <f t="shared" si="235"/>
        <v>0</v>
      </c>
      <c r="I405" s="10">
        <f t="shared" si="235"/>
        <v>0</v>
      </c>
      <c r="J405" s="10">
        <f t="shared" si="235"/>
        <v>0</v>
      </c>
      <c r="K405" s="10">
        <f t="shared" si="235"/>
        <v>0</v>
      </c>
      <c r="L405" s="10">
        <f t="shared" si="235"/>
        <v>0</v>
      </c>
      <c r="M405" s="10">
        <f t="shared" si="235"/>
        <v>0</v>
      </c>
      <c r="N405" s="10">
        <f t="shared" si="231"/>
        <v>0</v>
      </c>
      <c r="O405" s="10">
        <f t="shared" si="231"/>
        <v>0</v>
      </c>
      <c r="P405" s="10">
        <f t="shared" si="232"/>
        <v>0</v>
      </c>
      <c r="Q405" s="10">
        <f t="shared" si="232"/>
        <v>0</v>
      </c>
      <c r="R405" s="10">
        <f t="shared" si="233"/>
        <v>0</v>
      </c>
      <c r="S405" s="10">
        <f t="shared" si="233"/>
        <v>0</v>
      </c>
      <c r="T405" s="10">
        <f>T387+T369</f>
        <v>0</v>
      </c>
      <c r="U405" s="10">
        <f>U387+U369</f>
        <v>0</v>
      </c>
      <c r="V405" s="10">
        <f>V387+V369</f>
        <v>0</v>
      </c>
      <c r="W405" s="10">
        <f>W387+W369</f>
        <v>0</v>
      </c>
      <c r="X405" s="10">
        <f>X387+X369</f>
        <v>0</v>
      </c>
    </row>
    <row r="406" spans="1:24" ht="12.75">
      <c r="A406" s="1" t="s">
        <v>42</v>
      </c>
      <c r="B406" t="s">
        <v>43</v>
      </c>
      <c r="E406" s="10">
        <f aca="true" t="shared" si="236" ref="E406:M406">E388+E370</f>
        <v>0</v>
      </c>
      <c r="F406" s="10">
        <f t="shared" si="236"/>
        <v>0</v>
      </c>
      <c r="G406" s="10">
        <f t="shared" si="236"/>
        <v>0</v>
      </c>
      <c r="H406" s="10">
        <f t="shared" si="236"/>
        <v>0</v>
      </c>
      <c r="I406" s="10">
        <f t="shared" si="236"/>
        <v>0</v>
      </c>
      <c r="J406" s="10">
        <f t="shared" si="236"/>
        <v>0</v>
      </c>
      <c r="K406" s="10">
        <f t="shared" si="236"/>
        <v>0</v>
      </c>
      <c r="L406" s="10">
        <f t="shared" si="236"/>
        <v>0</v>
      </c>
      <c r="M406" s="10">
        <f t="shared" si="236"/>
        <v>0</v>
      </c>
      <c r="N406" s="10">
        <f t="shared" si="231"/>
        <v>0</v>
      </c>
      <c r="O406" s="10">
        <f t="shared" si="231"/>
        <v>0</v>
      </c>
      <c r="P406" s="10">
        <f t="shared" si="232"/>
        <v>0</v>
      </c>
      <c r="Q406" s="10">
        <f t="shared" si="232"/>
        <v>0</v>
      </c>
      <c r="R406" s="10">
        <f t="shared" si="233"/>
        <v>0</v>
      </c>
      <c r="S406" s="10">
        <f t="shared" si="233"/>
        <v>0</v>
      </c>
      <c r="T406" s="10">
        <f>T388+T370</f>
        <v>0</v>
      </c>
      <c r="U406" s="10">
        <f>U388+U370</f>
        <v>0</v>
      </c>
      <c r="V406" s="10">
        <f>V388+V370</f>
        <v>0</v>
      </c>
      <c r="W406" s="10">
        <f>W388+W370</f>
        <v>0</v>
      </c>
      <c r="X406" s="10">
        <f>X388+X370</f>
        <v>0</v>
      </c>
    </row>
    <row r="407" spans="1:24" ht="12.75">
      <c r="A407" s="1" t="s">
        <v>0</v>
      </c>
      <c r="B407" t="s">
        <v>9</v>
      </c>
      <c r="E407" s="10">
        <f aca="true" t="shared" si="237" ref="E407:M407">E389+E371</f>
        <v>0</v>
      </c>
      <c r="F407" s="10">
        <f t="shared" si="237"/>
        <v>22728.384000000002</v>
      </c>
      <c r="G407" s="10">
        <f t="shared" si="237"/>
        <v>24974.046306768956</v>
      </c>
      <c r="H407" s="10">
        <f t="shared" si="237"/>
        <v>28701.44792018013</v>
      </c>
      <c r="I407" s="10">
        <f t="shared" si="237"/>
        <v>32569.20067909965</v>
      </c>
      <c r="J407" s="10">
        <f t="shared" si="237"/>
        <v>32764.46621969534</v>
      </c>
      <c r="K407" s="10">
        <f t="shared" si="237"/>
        <v>39096.85349644532</v>
      </c>
      <c r="L407" s="10">
        <f t="shared" si="237"/>
        <v>38415.59974591608</v>
      </c>
      <c r="M407" s="10">
        <f t="shared" si="237"/>
        <v>35537.40633308496</v>
      </c>
      <c r="N407" s="10">
        <f t="shared" si="231"/>
        <v>30495.05596658972</v>
      </c>
      <c r="O407" s="10">
        <f t="shared" si="231"/>
        <v>37490.229739679155</v>
      </c>
      <c r="P407" s="10">
        <f t="shared" si="232"/>
        <v>42051.03750522635</v>
      </c>
      <c r="Q407" s="10">
        <f t="shared" si="232"/>
        <v>45727.02219084598</v>
      </c>
      <c r="R407" s="10">
        <f t="shared" si="233"/>
        <v>49900.401244107394</v>
      </c>
      <c r="S407" s="10">
        <f t="shared" si="233"/>
        <v>48754.69266127306</v>
      </c>
      <c r="T407" s="10">
        <f>T389+T371</f>
        <v>47608.98407843871</v>
      </c>
      <c r="U407" s="10">
        <f>U389+U371</f>
        <v>46463.27549560437</v>
      </c>
      <c r="V407" s="10">
        <f>V389+V371</f>
        <v>45317.566912770024</v>
      </c>
      <c r="W407" s="10">
        <f>W389+W371</f>
        <v>44171.858329935705</v>
      </c>
      <c r="X407" s="10">
        <f>X389+X371</f>
        <v>43026.14974710138</v>
      </c>
    </row>
    <row r="408" spans="1:24" ht="12.75">
      <c r="A408" s="2" t="s">
        <v>1</v>
      </c>
      <c r="B408" t="s">
        <v>10</v>
      </c>
      <c r="E408" s="10">
        <f aca="true" t="shared" si="238" ref="E408:M408">E390+E372</f>
        <v>0</v>
      </c>
      <c r="F408" s="10">
        <f t="shared" si="238"/>
        <v>24474.6</v>
      </c>
      <c r="G408" s="10">
        <f t="shared" si="238"/>
        <v>25739.068624210777</v>
      </c>
      <c r="H408" s="10">
        <f t="shared" si="238"/>
        <v>31386.517924467335</v>
      </c>
      <c r="I408" s="10">
        <f t="shared" si="238"/>
        <v>33633.82615472244</v>
      </c>
      <c r="J408" s="10">
        <f t="shared" si="238"/>
        <v>35062.30606641958</v>
      </c>
      <c r="K408" s="10">
        <f t="shared" si="238"/>
        <v>28860.25641010764</v>
      </c>
      <c r="L408" s="10">
        <f t="shared" si="238"/>
        <v>28238.368627464635</v>
      </c>
      <c r="M408" s="10">
        <f t="shared" si="238"/>
        <v>23835.0649367909</v>
      </c>
      <c r="N408" s="10">
        <f t="shared" si="231"/>
        <v>34322.09351188957</v>
      </c>
      <c r="O408" s="10">
        <f t="shared" si="231"/>
        <v>36885.9969842458</v>
      </c>
      <c r="P408" s="10">
        <f t="shared" si="232"/>
        <v>38934.240938669696</v>
      </c>
      <c r="Q408" s="10">
        <f t="shared" si="232"/>
        <v>44918.63454057376</v>
      </c>
      <c r="R408" s="10">
        <f t="shared" si="233"/>
        <v>44553.92968223875</v>
      </c>
      <c r="S408" s="10">
        <f t="shared" si="233"/>
        <v>43530.97559042237</v>
      </c>
      <c r="T408" s="10">
        <f>T390+T372</f>
        <v>42508.021498605995</v>
      </c>
      <c r="U408" s="10">
        <f>U390+U372</f>
        <v>41485.06740678962</v>
      </c>
      <c r="V408" s="10">
        <f>V390+V372</f>
        <v>40462.11331497324</v>
      </c>
      <c r="W408" s="10">
        <f>W390+W372</f>
        <v>39439.15922315688</v>
      </c>
      <c r="X408" s="10">
        <f>X390+X372</f>
        <v>38416.205131340525</v>
      </c>
    </row>
    <row r="409" spans="1:24" ht="12.75">
      <c r="A409" s="2" t="s">
        <v>2</v>
      </c>
      <c r="B409" t="s">
        <v>11</v>
      </c>
      <c r="E409" s="10">
        <f aca="true" t="shared" si="239" ref="E409:M409">E391+E373</f>
        <v>0</v>
      </c>
      <c r="F409" s="10">
        <f t="shared" si="239"/>
        <v>15720</v>
      </c>
      <c r="G409" s="10">
        <f t="shared" si="239"/>
        <v>17874.353211257483</v>
      </c>
      <c r="H409" s="10">
        <f t="shared" si="239"/>
        <v>21724.642785594613</v>
      </c>
      <c r="I409" s="10">
        <f t="shared" si="239"/>
        <v>17281.699846928615</v>
      </c>
      <c r="J409" s="10">
        <f t="shared" si="239"/>
        <v>19451.68346134243</v>
      </c>
      <c r="K409" s="10">
        <f t="shared" si="239"/>
        <v>26002.091689780533</v>
      </c>
      <c r="L409" s="10">
        <f t="shared" si="239"/>
        <v>23915.230759416303</v>
      </c>
      <c r="M409" s="10">
        <f t="shared" si="239"/>
        <v>17249.060151624995</v>
      </c>
      <c r="N409" s="10">
        <f t="shared" si="231"/>
        <v>23898.733708392996</v>
      </c>
      <c r="O409" s="10">
        <f t="shared" si="231"/>
        <v>27001.214168761515</v>
      </c>
      <c r="P409" s="10">
        <f t="shared" si="232"/>
        <v>25978.20303431273</v>
      </c>
      <c r="Q409" s="10">
        <f t="shared" si="232"/>
        <v>30912.752042351396</v>
      </c>
      <c r="R409" s="10">
        <f t="shared" si="233"/>
        <v>29702.619788159165</v>
      </c>
      <c r="S409" s="10">
        <f t="shared" si="233"/>
        <v>29020.650393614917</v>
      </c>
      <c r="T409" s="10">
        <f>T391+T373</f>
        <v>28338.680999070664</v>
      </c>
      <c r="U409" s="10">
        <f>U391+U373</f>
        <v>27656.711604526412</v>
      </c>
      <c r="V409" s="10">
        <f>V391+V373</f>
        <v>26974.74220998216</v>
      </c>
      <c r="W409" s="10">
        <f>W391+W373</f>
        <v>26292.772815437922</v>
      </c>
      <c r="X409" s="10">
        <f>X391+X373</f>
        <v>25610.80342089368</v>
      </c>
    </row>
    <row r="410" spans="1:24" ht="12.75">
      <c r="A410" s="2" t="s">
        <v>3</v>
      </c>
      <c r="B410" t="s">
        <v>12</v>
      </c>
      <c r="E410" s="10">
        <f aca="true" t="shared" si="240" ref="E410:M410">E392+E374</f>
        <v>0</v>
      </c>
      <c r="F410" s="10">
        <f t="shared" si="240"/>
        <v>16432.8</v>
      </c>
      <c r="G410" s="10">
        <f t="shared" si="240"/>
        <v>17287.053034316166</v>
      </c>
      <c r="H410" s="10">
        <f t="shared" si="240"/>
        <v>20729.4624579898</v>
      </c>
      <c r="I410" s="10">
        <f t="shared" si="240"/>
        <v>20854.463899493647</v>
      </c>
      <c r="J410" s="10">
        <f t="shared" si="240"/>
        <v>21252.800225597566</v>
      </c>
      <c r="K410" s="10">
        <f t="shared" si="240"/>
        <v>22822.289313684585</v>
      </c>
      <c r="L410" s="10">
        <f t="shared" si="240"/>
        <v>18633.15768806158</v>
      </c>
      <c r="M410" s="10">
        <f t="shared" si="240"/>
        <v>15900.095191049193</v>
      </c>
      <c r="N410" s="10">
        <f t="shared" si="231"/>
        <v>23055.597392709475</v>
      </c>
      <c r="O410" s="10">
        <f t="shared" si="231"/>
        <v>25196.033844731</v>
      </c>
      <c r="P410" s="10">
        <f t="shared" si="232"/>
        <v>26228.016997685965</v>
      </c>
      <c r="Q410" s="10">
        <f t="shared" si="232"/>
        <v>31667.164223190397</v>
      </c>
      <c r="R410" s="10">
        <f t="shared" si="233"/>
        <v>29702.619788159165</v>
      </c>
      <c r="S410" s="10">
        <f t="shared" si="233"/>
        <v>29020.650393614917</v>
      </c>
      <c r="T410" s="10">
        <f>T392+T374</f>
        <v>28338.680999070664</v>
      </c>
      <c r="U410" s="10">
        <f>U392+U374</f>
        <v>27656.711604526412</v>
      </c>
      <c r="V410" s="10">
        <f>V392+V374</f>
        <v>26974.74220998216</v>
      </c>
      <c r="W410" s="10">
        <f>W392+W374</f>
        <v>26292.772815437922</v>
      </c>
      <c r="X410" s="10">
        <f>X392+X374</f>
        <v>25610.80342089368</v>
      </c>
    </row>
    <row r="411" spans="1:24" ht="12.75">
      <c r="A411" s="2" t="s">
        <v>4</v>
      </c>
      <c r="B411" t="s">
        <v>13</v>
      </c>
      <c r="E411" s="10">
        <f aca="true" t="shared" si="241" ref="E411:M411">E393+E375</f>
        <v>0</v>
      </c>
      <c r="F411" s="10">
        <f t="shared" si="241"/>
        <v>6033.6</v>
      </c>
      <c r="G411" s="10">
        <f t="shared" si="241"/>
        <v>8215.818779602994</v>
      </c>
      <c r="H411" s="10">
        <f t="shared" si="241"/>
        <v>6643.587451859412</v>
      </c>
      <c r="I411" s="10">
        <f t="shared" si="241"/>
        <v>7447.503070876395</v>
      </c>
      <c r="J411" s="10">
        <f t="shared" si="241"/>
        <v>15251.90962267833</v>
      </c>
      <c r="K411" s="10">
        <f t="shared" si="241"/>
        <v>7792.452101637025</v>
      </c>
      <c r="L411" s="10">
        <f t="shared" si="241"/>
        <v>10268.113224378918</v>
      </c>
      <c r="M411" s="10">
        <f t="shared" si="241"/>
        <v>9305.043696013552</v>
      </c>
      <c r="N411" s="10">
        <f t="shared" si="231"/>
        <v>13731.450430527573</v>
      </c>
      <c r="O411" s="10">
        <f t="shared" si="231"/>
        <v>13781.437195322549</v>
      </c>
      <c r="P411" s="10">
        <f t="shared" si="232"/>
        <v>16170.555815409616</v>
      </c>
      <c r="Q411" s="10">
        <f t="shared" si="232"/>
        <v>16772.06049463203</v>
      </c>
      <c r="R411" s="10">
        <f t="shared" si="233"/>
        <v>14851.309894079583</v>
      </c>
      <c r="S411" s="10">
        <f t="shared" si="233"/>
        <v>14510.325196807458</v>
      </c>
      <c r="T411" s="10">
        <f>T393+T375</f>
        <v>14169.340499535332</v>
      </c>
      <c r="U411" s="10">
        <f>U393+U375</f>
        <v>13828.355802263206</v>
      </c>
      <c r="V411" s="10">
        <f>V393+V375</f>
        <v>13487.37110499108</v>
      </c>
      <c r="W411" s="10">
        <f>W393+W375</f>
        <v>13146.386407718961</v>
      </c>
      <c r="X411" s="10">
        <f>X393+X375</f>
        <v>12805.40171044684</v>
      </c>
    </row>
    <row r="412" spans="1:24" ht="12.75">
      <c r="A412" s="2" t="s">
        <v>5</v>
      </c>
      <c r="B412" t="s">
        <v>14</v>
      </c>
      <c r="E412" s="10">
        <f aca="true" t="shared" si="242" ref="E412:M412">E394+E376</f>
        <v>0</v>
      </c>
      <c r="F412" s="10">
        <f t="shared" si="242"/>
        <v>7336.8</v>
      </c>
      <c r="G412" s="10">
        <f t="shared" si="242"/>
        <v>8600.968533321757</v>
      </c>
      <c r="H412" s="10">
        <f t="shared" si="242"/>
        <v>9922.251372258894</v>
      </c>
      <c r="I412" s="10">
        <f t="shared" si="242"/>
        <v>11720.630748816955</v>
      </c>
      <c r="J412" s="10">
        <f t="shared" si="242"/>
        <v>11008.712633513318</v>
      </c>
      <c r="K412" s="10">
        <f t="shared" si="242"/>
        <v>9877.18045240629</v>
      </c>
      <c r="L412" s="10">
        <f t="shared" si="242"/>
        <v>8426.365568193985</v>
      </c>
      <c r="M412" s="10">
        <f t="shared" si="242"/>
        <v>8247.583831240272</v>
      </c>
      <c r="N412" s="10">
        <f t="shared" si="231"/>
        <v>12080.889151374402</v>
      </c>
      <c r="O412" s="10">
        <f t="shared" si="231"/>
        <v>13206.6642834339</v>
      </c>
      <c r="P412" s="10">
        <f t="shared" si="232"/>
        <v>13379.741979490002</v>
      </c>
      <c r="Q412" s="10">
        <f t="shared" si="232"/>
        <v>17294.44556143292</v>
      </c>
      <c r="R412" s="10">
        <f t="shared" si="233"/>
        <v>14851.309894079583</v>
      </c>
      <c r="S412" s="10">
        <f t="shared" si="233"/>
        <v>14510.325196807458</v>
      </c>
      <c r="T412" s="10">
        <f>T394+T376</f>
        <v>14169.340499535332</v>
      </c>
      <c r="U412" s="10">
        <f>U394+U376</f>
        <v>13828.355802263206</v>
      </c>
      <c r="V412" s="10">
        <f>V394+V376</f>
        <v>13487.37110499108</v>
      </c>
      <c r="W412" s="10">
        <f>W394+W376</f>
        <v>13146.386407718961</v>
      </c>
      <c r="X412" s="10">
        <f>X394+X376</f>
        <v>12805.40171044684</v>
      </c>
    </row>
    <row r="413" spans="1:24" ht="12.75">
      <c r="A413" s="2" t="s">
        <v>6</v>
      </c>
      <c r="B413" t="s">
        <v>15</v>
      </c>
      <c r="E413" s="10">
        <f aca="true" t="shared" si="243" ref="E413:M413">E395+E377</f>
        <v>0</v>
      </c>
      <c r="F413" s="10">
        <f t="shared" si="243"/>
        <v>6165</v>
      </c>
      <c r="G413" s="10">
        <f t="shared" si="243"/>
        <v>6538.324916721091</v>
      </c>
      <c r="H413" s="10">
        <f t="shared" si="243"/>
        <v>5936.737861225175</v>
      </c>
      <c r="I413" s="10">
        <f t="shared" si="243"/>
        <v>9314.836217494523</v>
      </c>
      <c r="J413" s="10">
        <f t="shared" si="243"/>
        <v>14825.229969930257</v>
      </c>
      <c r="K413" s="10">
        <f t="shared" si="243"/>
        <v>7988.231544278928</v>
      </c>
      <c r="L413" s="10">
        <f t="shared" si="243"/>
        <v>7787.780272938129</v>
      </c>
      <c r="M413" s="10">
        <f t="shared" si="243"/>
        <v>9115.062788749152</v>
      </c>
      <c r="N413" s="10">
        <f t="shared" si="231"/>
        <v>12056.500910838102</v>
      </c>
      <c r="O413" s="10">
        <f t="shared" si="231"/>
        <v>12984.841277514895</v>
      </c>
      <c r="P413" s="10">
        <f t="shared" si="232"/>
        <v>15012.104789178833</v>
      </c>
      <c r="Q413" s="10">
        <f t="shared" si="232"/>
        <v>14516.601397278317</v>
      </c>
      <c r="R413" s="10">
        <f t="shared" si="233"/>
        <v>14851.309894079583</v>
      </c>
      <c r="S413" s="10">
        <f t="shared" si="233"/>
        <v>14510.325196807458</v>
      </c>
      <c r="T413" s="10">
        <f>T395+T377</f>
        <v>14169.340499535332</v>
      </c>
      <c r="U413" s="10">
        <f>U395+U377</f>
        <v>13828.355802263206</v>
      </c>
      <c r="V413" s="10">
        <f>V395+V377</f>
        <v>13487.37110499108</v>
      </c>
      <c r="W413" s="10">
        <f>W395+W377</f>
        <v>13146.386407718961</v>
      </c>
      <c r="X413" s="10">
        <f>X395+X377</f>
        <v>12805.40171044684</v>
      </c>
    </row>
    <row r="414" spans="1:24" ht="12.75">
      <c r="A414" s="2" t="s">
        <v>7</v>
      </c>
      <c r="B414" t="s">
        <v>16</v>
      </c>
      <c r="E414" s="10">
        <f aca="true" t="shared" si="244" ref="E414:M414">E396+E378</f>
        <v>0</v>
      </c>
      <c r="F414" s="10">
        <f t="shared" si="244"/>
        <v>6918</v>
      </c>
      <c r="G414" s="10">
        <f t="shared" si="244"/>
        <v>9638.674039197538</v>
      </c>
      <c r="H414" s="10">
        <f t="shared" si="244"/>
        <v>9445.427411119188</v>
      </c>
      <c r="I414" s="10">
        <f t="shared" si="244"/>
        <v>7594.8523011502075</v>
      </c>
      <c r="J414" s="10">
        <f t="shared" si="244"/>
        <v>9021.63150733037</v>
      </c>
      <c r="K414" s="10">
        <f t="shared" si="244"/>
        <v>13594.838440155814</v>
      </c>
      <c r="L414" s="10">
        <f t="shared" si="244"/>
        <v>11910.038660690745</v>
      </c>
      <c r="M414" s="10">
        <f t="shared" si="244"/>
        <v>10428.846099831544</v>
      </c>
      <c r="N414" s="10">
        <f t="shared" si="231"/>
        <v>11815.231531246845</v>
      </c>
      <c r="O414" s="10">
        <f t="shared" si="231"/>
        <v>14288.461208851702</v>
      </c>
      <c r="P414" s="10">
        <f t="shared" si="232"/>
        <v>13701.80605972118</v>
      </c>
      <c r="Q414" s="10">
        <f t="shared" si="232"/>
        <v>17508.32530342336</v>
      </c>
      <c r="R414" s="10">
        <f t="shared" si="233"/>
        <v>14851.309894079583</v>
      </c>
      <c r="S414" s="10">
        <f t="shared" si="233"/>
        <v>14510.325196807458</v>
      </c>
      <c r="T414" s="10">
        <f>T396+T378</f>
        <v>14169.340499535332</v>
      </c>
      <c r="U414" s="10">
        <f>U396+U378</f>
        <v>13828.355802263206</v>
      </c>
      <c r="V414" s="10">
        <f>V396+V378</f>
        <v>13487.37110499108</v>
      </c>
      <c r="W414" s="10">
        <f>W396+W378</f>
        <v>13146.386407718961</v>
      </c>
      <c r="X414" s="10">
        <f>X396+X378</f>
        <v>12805.40171044684</v>
      </c>
    </row>
    <row r="415" spans="1:24" ht="12.75">
      <c r="A415" s="2" t="s">
        <v>8</v>
      </c>
      <c r="B415" t="s">
        <v>17</v>
      </c>
      <c r="E415" s="10">
        <f aca="true" t="shared" si="245" ref="E415:M415">E397+E379</f>
        <v>0</v>
      </c>
      <c r="F415" s="10">
        <f t="shared" si="245"/>
        <v>7724.4</v>
      </c>
      <c r="G415" s="10">
        <f t="shared" si="245"/>
        <v>8378.248417911644</v>
      </c>
      <c r="H415" s="10">
        <f t="shared" si="245"/>
        <v>9951.00457594571</v>
      </c>
      <c r="I415" s="10">
        <f t="shared" si="245"/>
        <v>8858.235516275672</v>
      </c>
      <c r="J415" s="10">
        <f t="shared" si="245"/>
        <v>11623.244611254457</v>
      </c>
      <c r="K415" s="10">
        <f t="shared" si="245"/>
        <v>10469.897336448532</v>
      </c>
      <c r="L415" s="10">
        <f t="shared" si="245"/>
        <v>10900.35495709912</v>
      </c>
      <c r="M415" s="10">
        <f t="shared" si="245"/>
        <v>8039.509504236405</v>
      </c>
      <c r="N415" s="10">
        <f t="shared" si="231"/>
        <v>12684.498104647831</v>
      </c>
      <c r="O415" s="10">
        <f t="shared" si="231"/>
        <v>13101.762763393384</v>
      </c>
      <c r="P415" s="10">
        <f t="shared" si="232"/>
        <v>13147.072111642381</v>
      </c>
      <c r="Q415" s="10">
        <f t="shared" si="232"/>
        <v>14989.729311378378</v>
      </c>
      <c r="R415" s="10">
        <f t="shared" si="233"/>
        <v>14851.309894079583</v>
      </c>
      <c r="S415" s="10">
        <f t="shared" si="233"/>
        <v>14510.325196807458</v>
      </c>
      <c r="T415" s="10">
        <f>T397+T379</f>
        <v>14169.340499535332</v>
      </c>
      <c r="U415" s="10">
        <f>U397+U379</f>
        <v>13828.355802263206</v>
      </c>
      <c r="V415" s="10">
        <f>V397+V379</f>
        <v>13487.37110499108</v>
      </c>
      <c r="W415" s="10">
        <f>W397+W379</f>
        <v>13146.386407718961</v>
      </c>
      <c r="X415" s="10">
        <f>X397+X379</f>
        <v>12805.40171044684</v>
      </c>
    </row>
    <row r="416" spans="1:24" ht="12.75">
      <c r="A416" s="2" t="s">
        <v>28</v>
      </c>
      <c r="B416" t="s">
        <v>18</v>
      </c>
      <c r="E416" s="10">
        <f aca="true" t="shared" si="246" ref="E416:M416">E398+E380</f>
        <v>0</v>
      </c>
      <c r="F416" s="10">
        <f t="shared" si="246"/>
        <v>0</v>
      </c>
      <c r="G416" s="10">
        <f t="shared" si="246"/>
        <v>0</v>
      </c>
      <c r="H416" s="10">
        <f t="shared" si="246"/>
        <v>0</v>
      </c>
      <c r="I416" s="10">
        <f t="shared" si="246"/>
        <v>0</v>
      </c>
      <c r="J416" s="10">
        <f t="shared" si="246"/>
        <v>0</v>
      </c>
      <c r="K416" s="10">
        <f t="shared" si="246"/>
        <v>0</v>
      </c>
      <c r="L416" s="10">
        <f t="shared" si="246"/>
        <v>0</v>
      </c>
      <c r="M416" s="10">
        <f t="shared" si="246"/>
        <v>0</v>
      </c>
      <c r="N416" s="10">
        <f t="shared" si="231"/>
        <v>0</v>
      </c>
      <c r="O416" s="10">
        <f t="shared" si="231"/>
        <v>0</v>
      </c>
      <c r="P416" s="10">
        <f t="shared" si="232"/>
        <v>0</v>
      </c>
      <c r="Q416" s="10">
        <f t="shared" si="232"/>
        <v>0</v>
      </c>
      <c r="R416" s="10">
        <f t="shared" si="233"/>
        <v>0</v>
      </c>
      <c r="S416" s="10">
        <f t="shared" si="233"/>
        <v>0</v>
      </c>
      <c r="T416" s="10">
        <f>T398+T380</f>
        <v>0</v>
      </c>
      <c r="U416" s="10">
        <f>U398+U380</f>
        <v>0</v>
      </c>
      <c r="V416" s="10">
        <f>V398+V380</f>
        <v>0</v>
      </c>
      <c r="W416" s="10">
        <f>W398+W380</f>
        <v>0</v>
      </c>
      <c r="X416" s="10">
        <f>X398+X380</f>
        <v>0</v>
      </c>
    </row>
    <row r="417" spans="1:24" ht="12.75">
      <c r="A417" s="2" t="s">
        <v>29</v>
      </c>
      <c r="E417" s="10">
        <f aca="true" t="shared" si="247" ref="E417:M417">E399+E381</f>
        <v>0</v>
      </c>
      <c r="F417" s="10">
        <f t="shared" si="247"/>
        <v>4063.488</v>
      </c>
      <c r="G417" s="10">
        <f t="shared" si="247"/>
        <v>4779.6587926687</v>
      </c>
      <c r="H417" s="10">
        <f t="shared" si="247"/>
        <v>5389.756083089638</v>
      </c>
      <c r="I417" s="10">
        <f t="shared" si="247"/>
        <v>6134.384942717768</v>
      </c>
      <c r="J417" s="10">
        <f t="shared" si="247"/>
        <v>6344.160047444259</v>
      </c>
      <c r="K417" s="10">
        <f t="shared" si="247"/>
        <v>7317.590139220315</v>
      </c>
      <c r="L417" s="10">
        <f t="shared" si="247"/>
        <v>7048.628366283703</v>
      </c>
      <c r="M417" s="10">
        <f t="shared" si="247"/>
        <v>6539.363969837504</v>
      </c>
      <c r="N417" s="10">
        <f t="shared" si="231"/>
        <v>5624.6250745432835</v>
      </c>
      <c r="O417" s="10">
        <f t="shared" si="231"/>
        <v>7071.0617941975925</v>
      </c>
      <c r="P417" s="10">
        <f t="shared" si="232"/>
        <v>8073.203566141769</v>
      </c>
      <c r="Q417" s="10">
        <f t="shared" si="232"/>
        <v>8700.78345307431</v>
      </c>
      <c r="R417" s="10">
        <f t="shared" si="233"/>
        <v>9504.838332210933</v>
      </c>
      <c r="S417" s="10">
        <f t="shared" si="233"/>
        <v>9286.608125956773</v>
      </c>
      <c r="T417" s="10">
        <f>T399+T381</f>
        <v>9068.377919702612</v>
      </c>
      <c r="U417" s="10">
        <f>U399+U381</f>
        <v>8850.147713448452</v>
      </c>
      <c r="V417" s="10">
        <f>V399+V381</f>
        <v>8631.917507194292</v>
      </c>
      <c r="W417" s="10">
        <f>W399+W381</f>
        <v>8413.687300940135</v>
      </c>
      <c r="X417" s="10">
        <f>X399+X381</f>
        <v>8195.457094685979</v>
      </c>
    </row>
    <row r="419" spans="1:24" ht="12.75">
      <c r="A419" s="2" t="s">
        <v>46</v>
      </c>
      <c r="E419" s="10">
        <v>0</v>
      </c>
      <c r="F419" s="10">
        <f>-F$17*(1-$B$8)</f>
        <v>0</v>
      </c>
      <c r="G419" s="10">
        <f>-G$17*(1-$B$8)</f>
        <v>0</v>
      </c>
      <c r="H419" s="10">
        <f aca="true" t="shared" si="248" ref="H419:X419">-H$17*(1-$B$8)</f>
        <v>0</v>
      </c>
      <c r="I419" s="10">
        <f t="shared" si="248"/>
        <v>0</v>
      </c>
      <c r="J419" s="10">
        <f t="shared" si="248"/>
        <v>0</v>
      </c>
      <c r="K419" s="10">
        <f t="shared" si="248"/>
        <v>0</v>
      </c>
      <c r="L419" s="10">
        <f t="shared" si="248"/>
        <v>0</v>
      </c>
      <c r="M419" s="10">
        <f t="shared" si="248"/>
        <v>0</v>
      </c>
      <c r="N419" s="10">
        <f t="shared" si="248"/>
        <v>0</v>
      </c>
      <c r="O419" s="10">
        <f t="shared" si="248"/>
        <v>0</v>
      </c>
      <c r="P419" s="10">
        <f t="shared" si="248"/>
        <v>0</v>
      </c>
      <c r="Q419" s="10">
        <f t="shared" si="248"/>
        <v>0</v>
      </c>
      <c r="R419" s="10">
        <f t="shared" si="248"/>
        <v>0</v>
      </c>
      <c r="S419" s="10">
        <f t="shared" si="248"/>
        <v>0</v>
      </c>
      <c r="T419" s="10">
        <f t="shared" si="248"/>
        <v>0</v>
      </c>
      <c r="U419" s="10">
        <f t="shared" si="248"/>
        <v>0</v>
      </c>
      <c r="V419" s="10">
        <f t="shared" si="248"/>
        <v>0</v>
      </c>
      <c r="W419" s="10">
        <f t="shared" si="248"/>
        <v>0</v>
      </c>
      <c r="X419" s="10">
        <f t="shared" si="248"/>
        <v>0</v>
      </c>
    </row>
    <row r="420" spans="1:24" ht="12.75">
      <c r="A420" s="2" t="s">
        <v>26</v>
      </c>
      <c r="F420" s="6">
        <f>-F361*$B$7*(1-$B$8)</f>
        <v>0</v>
      </c>
      <c r="G420" s="6">
        <f>-G361*$B$7*(1-$B$8)</f>
        <v>0</v>
      </c>
      <c r="H420" s="6">
        <f aca="true" t="shared" si="249" ref="H420:M420">-H361*$B$7*(1-$B$8)</f>
        <v>0</v>
      </c>
      <c r="I420" s="6">
        <f t="shared" si="249"/>
        <v>0</v>
      </c>
      <c r="J420" s="6">
        <f t="shared" si="249"/>
        <v>0</v>
      </c>
      <c r="K420" s="6">
        <f t="shared" si="249"/>
        <v>0</v>
      </c>
      <c r="L420" s="6">
        <f t="shared" si="249"/>
        <v>0</v>
      </c>
      <c r="M420" s="6">
        <f t="shared" si="249"/>
        <v>0</v>
      </c>
      <c r="N420" s="6">
        <f aca="true" t="shared" si="250" ref="N420:S420">-N361*$B$7*(1-$B$8)</f>
        <v>0</v>
      </c>
      <c r="O420" s="6">
        <f t="shared" si="250"/>
        <v>0</v>
      </c>
      <c r="P420" s="6">
        <f t="shared" si="250"/>
        <v>0</v>
      </c>
      <c r="Q420" s="6">
        <f t="shared" si="250"/>
        <v>0</v>
      </c>
      <c r="R420" s="6">
        <f t="shared" si="250"/>
        <v>0</v>
      </c>
      <c r="S420" s="6">
        <f t="shared" si="250"/>
        <v>0</v>
      </c>
      <c r="T420" s="6">
        <f>-T361*$B$7*(1-$B$8)</f>
        <v>0</v>
      </c>
      <c r="U420" s="6">
        <f>-U361*$B$7*(1-$B$8)</f>
        <v>0</v>
      </c>
      <c r="V420" s="6">
        <f>-V361*$B$7*(1-$B$8)</f>
        <v>0</v>
      </c>
      <c r="W420" s="6">
        <f>-W361*$B$7*(1-$B$8)</f>
        <v>0</v>
      </c>
      <c r="X420" s="6">
        <f>-X361*$B$7*(1-$B$8)</f>
        <v>0</v>
      </c>
    </row>
    <row r="422" spans="1:24" ht="12.75">
      <c r="A422" s="2" t="s">
        <v>27</v>
      </c>
      <c r="E422" s="10">
        <f aca="true" t="shared" si="251" ref="E422:S422">SUM(E403:E421)</f>
        <v>0</v>
      </c>
      <c r="F422" s="10">
        <f t="shared" si="251"/>
        <v>117597.072</v>
      </c>
      <c r="G422" s="10">
        <f t="shared" si="251"/>
        <v>132026.2146559771</v>
      </c>
      <c r="H422" s="10">
        <f t="shared" si="251"/>
        <v>149830.83584372984</v>
      </c>
      <c r="I422" s="10">
        <f t="shared" si="251"/>
        <v>155409.63337757587</v>
      </c>
      <c r="J422" s="10">
        <f t="shared" si="251"/>
        <v>176606.1443652059</v>
      </c>
      <c r="K422" s="10">
        <f t="shared" si="251"/>
        <v>173821.680924165</v>
      </c>
      <c r="L422" s="10">
        <f t="shared" si="251"/>
        <v>165543.6378704432</v>
      </c>
      <c r="M422" s="10">
        <f t="shared" si="251"/>
        <v>144197.03650245848</v>
      </c>
      <c r="N422" s="10">
        <f t="shared" si="251"/>
        <v>179764.67578275982</v>
      </c>
      <c r="O422" s="10">
        <f t="shared" si="251"/>
        <v>201007.7032601315</v>
      </c>
      <c r="P422" s="10">
        <f t="shared" si="251"/>
        <v>212675.9827974785</v>
      </c>
      <c r="Q422" s="10">
        <f t="shared" si="251"/>
        <v>243007.51851818085</v>
      </c>
      <c r="R422" s="10">
        <f t="shared" si="251"/>
        <v>237620.9583052733</v>
      </c>
      <c r="S422" s="10">
        <f t="shared" si="251"/>
        <v>232165.20314891927</v>
      </c>
      <c r="T422" s="10">
        <f>SUM(T403:T421)</f>
        <v>226709.44799256526</v>
      </c>
      <c r="U422" s="10">
        <f>SUM(U403:U421)</f>
        <v>221253.69283621124</v>
      </c>
      <c r="V422" s="10">
        <f>SUM(V403:V421)</f>
        <v>215797.93767985734</v>
      </c>
      <c r="W422" s="10">
        <f>SUM(W403:W421)</f>
        <v>210342.1825235034</v>
      </c>
      <c r="X422" s="10">
        <f>SUM(X403:X421)</f>
        <v>204886.42736714942</v>
      </c>
    </row>
    <row r="425" ht="15.75">
      <c r="A425" s="26" t="s">
        <v>57</v>
      </c>
    </row>
    <row r="426" spans="1:5" ht="12.75">
      <c r="A426" s="5"/>
      <c r="E426" s="9" t="s">
        <v>22</v>
      </c>
    </row>
    <row r="427" spans="1:24" ht="12.75">
      <c r="A427" s="5"/>
      <c r="B427" s="6"/>
      <c r="C427" s="24" t="s">
        <v>52</v>
      </c>
      <c r="E427" s="25">
        <f>E$20</f>
        <v>1994</v>
      </c>
      <c r="F427" s="25">
        <f aca="true" t="shared" si="252" ref="F427:X427">F$20</f>
        <v>1995</v>
      </c>
      <c r="G427" s="25">
        <f t="shared" si="252"/>
        <v>1996</v>
      </c>
      <c r="H427" s="25">
        <f t="shared" si="252"/>
        <v>1997</v>
      </c>
      <c r="I427" s="25">
        <f t="shared" si="252"/>
        <v>1998</v>
      </c>
      <c r="J427" s="25">
        <f t="shared" si="252"/>
        <v>1999</v>
      </c>
      <c r="K427" s="25">
        <f t="shared" si="252"/>
        <v>2000</v>
      </c>
      <c r="L427" s="25">
        <f t="shared" si="252"/>
        <v>2001</v>
      </c>
      <c r="M427" s="25">
        <f t="shared" si="252"/>
        <v>2002</v>
      </c>
      <c r="N427" s="25">
        <f t="shared" si="252"/>
        <v>2003</v>
      </c>
      <c r="O427" s="25">
        <f t="shared" si="252"/>
        <v>2004</v>
      </c>
      <c r="P427" s="25">
        <f t="shared" si="252"/>
        <v>2005</v>
      </c>
      <c r="Q427" s="25">
        <f t="shared" si="252"/>
        <v>2006</v>
      </c>
      <c r="R427" s="25">
        <f t="shared" si="252"/>
        <v>2007</v>
      </c>
      <c r="S427" s="25">
        <f t="shared" si="252"/>
        <v>2008</v>
      </c>
      <c r="T427" s="25">
        <f t="shared" si="252"/>
        <v>2009</v>
      </c>
      <c r="U427" s="25">
        <f t="shared" si="252"/>
        <v>2010</v>
      </c>
      <c r="V427" s="25">
        <f t="shared" si="252"/>
        <v>2011</v>
      </c>
      <c r="W427" s="25">
        <f t="shared" si="252"/>
        <v>2012</v>
      </c>
      <c r="X427" s="25">
        <f t="shared" si="252"/>
        <v>2013</v>
      </c>
    </row>
    <row r="428" spans="2:24" ht="12.75">
      <c r="B428" s="6"/>
      <c r="C428" s="5" t="s">
        <v>22</v>
      </c>
      <c r="E428" s="6">
        <v>0</v>
      </c>
      <c r="F428" s="10">
        <f>$B$5</f>
        <v>100000</v>
      </c>
      <c r="G428" s="10">
        <f aca="true" t="shared" si="253" ref="G428:S428">F489</f>
        <v>109807.872</v>
      </c>
      <c r="H428" s="10">
        <f t="shared" si="253"/>
        <v>135437.1021498081</v>
      </c>
      <c r="I428" s="10">
        <f t="shared" si="253"/>
        <v>151371.54546697022</v>
      </c>
      <c r="J428" s="10">
        <f t="shared" si="253"/>
        <v>131216.43282076533</v>
      </c>
      <c r="K428" s="10">
        <f t="shared" si="253"/>
        <v>123762.68083301898</v>
      </c>
      <c r="L428" s="10">
        <f t="shared" si="253"/>
        <v>145214.3726674366</v>
      </c>
      <c r="M428" s="10">
        <f t="shared" si="253"/>
        <v>156526.53509539049</v>
      </c>
      <c r="N428" s="10">
        <f t="shared" si="253"/>
        <v>157847.41794184825</v>
      </c>
      <c r="O428" s="10">
        <f t="shared" si="253"/>
        <v>195327.9220944554</v>
      </c>
      <c r="P428" s="10">
        <f t="shared" si="253"/>
        <v>235252.38410167038</v>
      </c>
      <c r="Q428" s="10">
        <f t="shared" si="253"/>
        <v>252043.80506482653</v>
      </c>
      <c r="R428" s="10">
        <f t="shared" si="253"/>
        <v>314739.6344028232</v>
      </c>
      <c r="S428" s="10">
        <f t="shared" si="253"/>
        <v>309353.07418991573</v>
      </c>
      <c r="T428" s="10">
        <f>S489</f>
        <v>303897.3190335618</v>
      </c>
      <c r="U428" s="10">
        <f>T489</f>
        <v>298441.5638772078</v>
      </c>
      <c r="V428" s="10">
        <f>U489</f>
        <v>292985.8087208539</v>
      </c>
      <c r="W428" s="10">
        <f>V489</f>
        <v>287530.05356449995</v>
      </c>
      <c r="X428" s="10">
        <f>W489</f>
        <v>282074.298408146</v>
      </c>
    </row>
    <row r="429" spans="2:24" ht="12.75">
      <c r="B429" s="6"/>
      <c r="C429" s="5" t="s">
        <v>25</v>
      </c>
      <c r="E429" s="9"/>
      <c r="F429" s="10">
        <f>-F$17*$B$8</f>
        <v>-4000</v>
      </c>
      <c r="G429" s="10">
        <f>-G$17*$B$8</f>
        <v>-4109.115103127079</v>
      </c>
      <c r="H429" s="10">
        <f aca="true" t="shared" si="254" ref="H429:X429">-H$17*$B$8</f>
        <v>-4234.198270126413</v>
      </c>
      <c r="I429" s="10">
        <f t="shared" si="254"/>
        <v>-4300.731869594145</v>
      </c>
      <c r="J429" s="10">
        <f t="shared" si="254"/>
        <v>-4372.588157019295</v>
      </c>
      <c r="K429" s="10">
        <f t="shared" si="254"/>
        <v>-4492.348636061211</v>
      </c>
      <c r="L429" s="10">
        <f t="shared" si="254"/>
        <v>-4660.013306719894</v>
      </c>
      <c r="M429" s="10">
        <f t="shared" si="254"/>
        <v>-4713.240186294079</v>
      </c>
      <c r="N429" s="10">
        <f t="shared" si="254"/>
        <v>-4835.662009314704</v>
      </c>
      <c r="O429" s="10">
        <f t="shared" si="254"/>
        <v>-4928.8090485695275</v>
      </c>
      <c r="P429" s="10">
        <f t="shared" si="254"/>
        <v>-5075.182967398537</v>
      </c>
      <c r="Q429" s="10">
        <f t="shared" si="254"/>
        <v>-5277.445109780439</v>
      </c>
      <c r="R429" s="10">
        <f t="shared" si="254"/>
        <v>-5386.560212907519</v>
      </c>
      <c r="S429" s="10">
        <f t="shared" si="254"/>
        <v>-5455.755156353959</v>
      </c>
      <c r="T429" s="10">
        <f t="shared" si="254"/>
        <v>-5455.755156353959</v>
      </c>
      <c r="U429" s="10">
        <f t="shared" si="254"/>
        <v>-5455.755156353959</v>
      </c>
      <c r="V429" s="10">
        <f t="shared" si="254"/>
        <v>-5455.755156353959</v>
      </c>
      <c r="W429" s="10">
        <f t="shared" si="254"/>
        <v>-5455.755156353959</v>
      </c>
      <c r="X429" s="10">
        <f t="shared" si="254"/>
        <v>-5455.755156353959</v>
      </c>
    </row>
    <row r="430" spans="2:24" ht="12.75">
      <c r="B430" s="6"/>
      <c r="C430" s="5" t="s">
        <v>48</v>
      </c>
      <c r="E430" s="9"/>
      <c r="F430" s="6">
        <f>-F428*$B$7*$B$8</f>
        <v>0</v>
      </c>
      <c r="G430" s="6">
        <f>-G428*$B$7*$B$8</f>
        <v>0</v>
      </c>
      <c r="H430" s="6">
        <f aca="true" t="shared" si="255" ref="H430:M430">-H428*$B$7*$B$8</f>
        <v>0</v>
      </c>
      <c r="I430" s="6">
        <f t="shared" si="255"/>
        <v>0</v>
      </c>
      <c r="J430" s="6">
        <f t="shared" si="255"/>
        <v>0</v>
      </c>
      <c r="K430" s="6">
        <f t="shared" si="255"/>
        <v>0</v>
      </c>
      <c r="L430" s="6">
        <f t="shared" si="255"/>
        <v>0</v>
      </c>
      <c r="M430" s="6">
        <f t="shared" si="255"/>
        <v>0</v>
      </c>
      <c r="N430" s="6">
        <f aca="true" t="shared" si="256" ref="N430:S430">-N428*$B$7*$B$8</f>
        <v>0</v>
      </c>
      <c r="O430" s="6">
        <f t="shared" si="256"/>
        <v>0</v>
      </c>
      <c r="P430" s="6">
        <f t="shared" si="256"/>
        <v>0</v>
      </c>
      <c r="Q430" s="6">
        <f t="shared" si="256"/>
        <v>0</v>
      </c>
      <c r="R430" s="6">
        <f t="shared" si="256"/>
        <v>0</v>
      </c>
      <c r="S430" s="6">
        <f t="shared" si="256"/>
        <v>0</v>
      </c>
      <c r="T430" s="6">
        <f>-T428*$B$7*$B$8</f>
        <v>0</v>
      </c>
      <c r="U430" s="6">
        <f>-U428*$B$7*$B$8</f>
        <v>0</v>
      </c>
      <c r="V430" s="6">
        <f>-V428*$B$7*$B$8</f>
        <v>0</v>
      </c>
      <c r="W430" s="6">
        <f>-W428*$B$7*$B$8</f>
        <v>0</v>
      </c>
      <c r="X430" s="6">
        <f>-X428*$B$7*$B$8</f>
        <v>0</v>
      </c>
    </row>
    <row r="431" spans="2:24" ht="12.75">
      <c r="B431" s="6"/>
      <c r="C431" s="5" t="s">
        <v>49</v>
      </c>
      <c r="E431" s="9"/>
      <c r="F431" s="10">
        <f aca="true" t="shared" si="257" ref="F431:S431">SUM(F428:F430)</f>
        <v>96000</v>
      </c>
      <c r="G431" s="10">
        <f t="shared" si="257"/>
        <v>105698.75689687292</v>
      </c>
      <c r="H431" s="10">
        <f t="shared" si="257"/>
        <v>131202.9038796817</v>
      </c>
      <c r="I431" s="10">
        <f t="shared" si="257"/>
        <v>147070.81359737608</v>
      </c>
      <c r="J431" s="10">
        <f t="shared" si="257"/>
        <v>126843.84466374603</v>
      </c>
      <c r="K431" s="10">
        <f t="shared" si="257"/>
        <v>119270.33219695777</v>
      </c>
      <c r="L431" s="10">
        <f t="shared" si="257"/>
        <v>140554.3593607167</v>
      </c>
      <c r="M431" s="10">
        <f t="shared" si="257"/>
        <v>151813.2949090964</v>
      </c>
      <c r="N431" s="10">
        <f t="shared" si="257"/>
        <v>153011.75593253356</v>
      </c>
      <c r="O431" s="10">
        <f t="shared" si="257"/>
        <v>190399.11304588587</v>
      </c>
      <c r="P431" s="10">
        <f t="shared" si="257"/>
        <v>230177.20113427183</v>
      </c>
      <c r="Q431" s="10">
        <f t="shared" si="257"/>
        <v>246766.3599550461</v>
      </c>
      <c r="R431" s="10">
        <f t="shared" si="257"/>
        <v>309353.07418991573</v>
      </c>
      <c r="S431" s="10">
        <f t="shared" si="257"/>
        <v>303897.3190335618</v>
      </c>
      <c r="T431" s="10">
        <f>SUM(T428:T430)</f>
        <v>298441.56387720787</v>
      </c>
      <c r="U431" s="10">
        <f>SUM(U428:U430)</f>
        <v>292985.8087208539</v>
      </c>
      <c r="V431" s="10">
        <f>SUM(V428:V430)</f>
        <v>287530.05356449995</v>
      </c>
      <c r="W431" s="10">
        <f>SUM(W428:W430)</f>
        <v>282074.298408146</v>
      </c>
      <c r="X431" s="10">
        <f>SUM(X428:X430)</f>
        <v>276618.5432517921</v>
      </c>
    </row>
    <row r="432" spans="1:5" ht="12.75">
      <c r="A432" s="5"/>
      <c r="B432" s="6"/>
      <c r="E432" s="9"/>
    </row>
    <row r="433" ht="12.75">
      <c r="C433" s="7" t="s">
        <v>21</v>
      </c>
    </row>
    <row r="434" spans="1:24" ht="12.75">
      <c r="A434" s="1" t="s">
        <v>30</v>
      </c>
      <c r="B434" t="s">
        <v>31</v>
      </c>
      <c r="C434" s="23">
        <v>0</v>
      </c>
      <c r="E434" s="6">
        <f>E$431*$C434</f>
        <v>0</v>
      </c>
      <c r="F434" s="6">
        <f>F$431*$C434</f>
        <v>0</v>
      </c>
      <c r="G434" s="6">
        <f>G$431*$C434</f>
        <v>0</v>
      </c>
      <c r="H434" s="6">
        <f>H$431*$C434</f>
        <v>0</v>
      </c>
      <c r="I434" s="6">
        <f>I$431*$C434</f>
        <v>0</v>
      </c>
      <c r="J434" s="6">
        <f>J$431*$C434</f>
        <v>0</v>
      </c>
      <c r="K434" s="6">
        <f>K$431*$C434</f>
        <v>0</v>
      </c>
      <c r="L434" s="6">
        <f>L$431*$C434</f>
        <v>0</v>
      </c>
      <c r="M434" s="6">
        <f>M$431*$C434</f>
        <v>0</v>
      </c>
      <c r="N434" s="6">
        <f>N$431*$C434</f>
        <v>0</v>
      </c>
      <c r="O434" s="6">
        <f>O$431*$C434</f>
        <v>0</v>
      </c>
      <c r="P434" s="6">
        <f>P$431*$C434</f>
        <v>0</v>
      </c>
      <c r="Q434" s="6">
        <f>Q$431*$C434</f>
        <v>0</v>
      </c>
      <c r="R434" s="6">
        <f>R$431*$C434</f>
        <v>0</v>
      </c>
      <c r="S434" s="6">
        <f>S$431*$C434</f>
        <v>0</v>
      </c>
      <c r="T434" s="6">
        <f>T$431*$C434</f>
        <v>0</v>
      </c>
      <c r="U434" s="6">
        <f>U$431*$C434</f>
        <v>0</v>
      </c>
      <c r="V434" s="6">
        <f>V$431*$C434</f>
        <v>0</v>
      </c>
      <c r="W434" s="6">
        <f>W$431*$C434</f>
        <v>0</v>
      </c>
      <c r="X434" s="6">
        <f>X$431*$C434</f>
        <v>0</v>
      </c>
    </row>
    <row r="435" spans="1:24" ht="12.75">
      <c r="A435" s="1" t="s">
        <v>40</v>
      </c>
      <c r="B435" t="s">
        <v>45</v>
      </c>
      <c r="C435" s="23">
        <v>0</v>
      </c>
      <c r="E435" s="6">
        <f aca="true" t="shared" si="258" ref="E435:T448">E$431*$C435</f>
        <v>0</v>
      </c>
      <c r="F435" s="6">
        <f t="shared" si="258"/>
        <v>0</v>
      </c>
      <c r="G435" s="6">
        <f t="shared" si="258"/>
        <v>0</v>
      </c>
      <c r="H435" s="6">
        <f t="shared" si="258"/>
        <v>0</v>
      </c>
      <c r="I435" s="6">
        <f t="shared" si="258"/>
        <v>0</v>
      </c>
      <c r="J435" s="6">
        <f t="shared" si="258"/>
        <v>0</v>
      </c>
      <c r="K435" s="6">
        <f t="shared" si="258"/>
        <v>0</v>
      </c>
      <c r="L435" s="6">
        <f t="shared" si="258"/>
        <v>0</v>
      </c>
      <c r="M435" s="6">
        <f t="shared" si="258"/>
        <v>0</v>
      </c>
      <c r="N435" s="6">
        <f t="shared" si="258"/>
        <v>0</v>
      </c>
      <c r="O435" s="6">
        <f t="shared" si="258"/>
        <v>0</v>
      </c>
      <c r="P435" s="6">
        <f t="shared" si="258"/>
        <v>0</v>
      </c>
      <c r="Q435" s="6">
        <f t="shared" si="258"/>
        <v>0</v>
      </c>
      <c r="R435" s="6">
        <f t="shared" si="258"/>
        <v>0</v>
      </c>
      <c r="S435" s="6">
        <f t="shared" si="258"/>
        <v>0</v>
      </c>
      <c r="T435" s="6">
        <f t="shared" si="258"/>
        <v>0</v>
      </c>
      <c r="U435" s="6">
        <f>U$431*$C435</f>
        <v>0</v>
      </c>
      <c r="V435" s="6">
        <f>V$431*$C435</f>
        <v>0</v>
      </c>
      <c r="W435" s="6">
        <f>W$431*$C435</f>
        <v>0</v>
      </c>
      <c r="X435" s="6">
        <f>X$431*$C435</f>
        <v>0</v>
      </c>
    </row>
    <row r="436" spans="1:24" ht="12.75">
      <c r="A436" s="1" t="s">
        <v>41</v>
      </c>
      <c r="B436" t="s">
        <v>44</v>
      </c>
      <c r="C436" s="23">
        <v>0</v>
      </c>
      <c r="E436" s="6">
        <f t="shared" si="258"/>
        <v>0</v>
      </c>
      <c r="F436" s="6">
        <f t="shared" si="258"/>
        <v>0</v>
      </c>
      <c r="G436" s="6">
        <f t="shared" si="258"/>
        <v>0</v>
      </c>
      <c r="H436" s="6">
        <f t="shared" si="258"/>
        <v>0</v>
      </c>
      <c r="I436" s="6">
        <f t="shared" si="258"/>
        <v>0</v>
      </c>
      <c r="J436" s="6">
        <f t="shared" si="258"/>
        <v>0</v>
      </c>
      <c r="K436" s="6">
        <f t="shared" si="258"/>
        <v>0</v>
      </c>
      <c r="L436" s="6">
        <f t="shared" si="258"/>
        <v>0</v>
      </c>
      <c r="M436" s="6">
        <f t="shared" si="258"/>
        <v>0</v>
      </c>
      <c r="N436" s="6">
        <f t="shared" si="258"/>
        <v>0</v>
      </c>
      <c r="O436" s="6">
        <f t="shared" si="258"/>
        <v>0</v>
      </c>
      <c r="P436" s="6">
        <f t="shared" si="258"/>
        <v>0</v>
      </c>
      <c r="Q436" s="6">
        <f t="shared" si="258"/>
        <v>0</v>
      </c>
      <c r="R436" s="6">
        <f t="shared" si="258"/>
        <v>0</v>
      </c>
      <c r="S436" s="6">
        <f t="shared" si="258"/>
        <v>0</v>
      </c>
      <c r="T436" s="6">
        <f>T$431*$C436</f>
        <v>0</v>
      </c>
      <c r="U436" s="6">
        <f>U$431*$C436</f>
        <v>0</v>
      </c>
      <c r="V436" s="6">
        <f>V$431*$C436</f>
        <v>0</v>
      </c>
      <c r="W436" s="6">
        <f>W$431*$C436</f>
        <v>0</v>
      </c>
      <c r="X436" s="6">
        <f>X$431*$C436</f>
        <v>0</v>
      </c>
    </row>
    <row r="437" spans="1:24" ht="12.75">
      <c r="A437" s="1" t="s">
        <v>42</v>
      </c>
      <c r="B437" t="s">
        <v>43</v>
      </c>
      <c r="C437" s="23">
        <v>0</v>
      </c>
      <c r="E437" s="6">
        <f t="shared" si="258"/>
        <v>0</v>
      </c>
      <c r="F437" s="6">
        <f t="shared" si="258"/>
        <v>0</v>
      </c>
      <c r="G437" s="6">
        <f t="shared" si="258"/>
        <v>0</v>
      </c>
      <c r="H437" s="6">
        <f t="shared" si="258"/>
        <v>0</v>
      </c>
      <c r="I437" s="6">
        <f t="shared" si="258"/>
        <v>0</v>
      </c>
      <c r="J437" s="6">
        <f t="shared" si="258"/>
        <v>0</v>
      </c>
      <c r="K437" s="6">
        <f t="shared" si="258"/>
        <v>0</v>
      </c>
      <c r="L437" s="6">
        <f t="shared" si="258"/>
        <v>0</v>
      </c>
      <c r="M437" s="6">
        <f t="shared" si="258"/>
        <v>0</v>
      </c>
      <c r="N437" s="6">
        <f t="shared" si="258"/>
        <v>0</v>
      </c>
      <c r="O437" s="6">
        <f t="shared" si="258"/>
        <v>0</v>
      </c>
      <c r="P437" s="6">
        <f t="shared" si="258"/>
        <v>0</v>
      </c>
      <c r="Q437" s="6">
        <f t="shared" si="258"/>
        <v>0</v>
      </c>
      <c r="R437" s="6">
        <f t="shared" si="258"/>
        <v>0</v>
      </c>
      <c r="S437" s="6">
        <f t="shared" si="258"/>
        <v>0</v>
      </c>
      <c r="T437" s="6">
        <f>T$431*$C437</f>
        <v>0</v>
      </c>
      <c r="U437" s="6">
        <f>U$431*$C437</f>
        <v>0</v>
      </c>
      <c r="V437" s="6">
        <f>V$431*$C437</f>
        <v>0</v>
      </c>
      <c r="W437" s="6">
        <f>W$431*$C437</f>
        <v>0</v>
      </c>
      <c r="X437" s="6">
        <f>X$431*$C437</f>
        <v>0</v>
      </c>
    </row>
    <row r="438" spans="1:24" ht="12.75">
      <c r="A438" s="1" t="s">
        <v>0</v>
      </c>
      <c r="B438" t="s">
        <v>9</v>
      </c>
      <c r="C438" s="23">
        <v>0.21</v>
      </c>
      <c r="E438" s="6">
        <f t="shared" si="258"/>
        <v>0</v>
      </c>
      <c r="F438" s="6">
        <f t="shared" si="258"/>
        <v>20160</v>
      </c>
      <c r="G438" s="6">
        <f t="shared" si="258"/>
        <v>22196.73894834331</v>
      </c>
      <c r="H438" s="6">
        <f t="shared" si="258"/>
        <v>27552.609814733154</v>
      </c>
      <c r="I438" s="6">
        <f t="shared" si="258"/>
        <v>30884.870855448975</v>
      </c>
      <c r="J438" s="6">
        <f t="shared" si="258"/>
        <v>26637.207379386666</v>
      </c>
      <c r="K438" s="6">
        <f t="shared" si="258"/>
        <v>25046.76976136113</v>
      </c>
      <c r="L438" s="6">
        <f t="shared" si="258"/>
        <v>29516.41546575051</v>
      </c>
      <c r="M438" s="6">
        <f t="shared" si="258"/>
        <v>31880.791930910244</v>
      </c>
      <c r="N438" s="6">
        <f t="shared" si="258"/>
        <v>32132.468745832048</v>
      </c>
      <c r="O438" s="6">
        <f t="shared" si="258"/>
        <v>39983.81373963603</v>
      </c>
      <c r="P438" s="6">
        <f t="shared" si="258"/>
        <v>48337.212238197084</v>
      </c>
      <c r="Q438" s="6">
        <f t="shared" si="258"/>
        <v>51820.935590559675</v>
      </c>
      <c r="R438" s="6">
        <f t="shared" si="258"/>
        <v>64964.1455798823</v>
      </c>
      <c r="S438" s="6">
        <f t="shared" si="258"/>
        <v>63818.436997047975</v>
      </c>
      <c r="T438" s="6">
        <f>T$431*$C438</f>
        <v>62672.72841421365</v>
      </c>
      <c r="U438" s="6">
        <f>U$431*$C438</f>
        <v>61527.019831379315</v>
      </c>
      <c r="V438" s="6">
        <f>V$431*$C438</f>
        <v>60381.31124854499</v>
      </c>
      <c r="W438" s="6">
        <f>W$431*$C438</f>
        <v>59235.60266571066</v>
      </c>
      <c r="X438" s="6">
        <f>X$431*$C438</f>
        <v>58089.89408287634</v>
      </c>
    </row>
    <row r="439" spans="1:24" ht="12.75">
      <c r="A439" s="2" t="s">
        <v>1</v>
      </c>
      <c r="B439" t="s">
        <v>10</v>
      </c>
      <c r="C439" s="23">
        <v>0</v>
      </c>
      <c r="E439" s="6">
        <f t="shared" si="258"/>
        <v>0</v>
      </c>
      <c r="F439" s="6">
        <f t="shared" si="258"/>
        <v>0</v>
      </c>
      <c r="G439" s="6">
        <f t="shared" si="258"/>
        <v>0</v>
      </c>
      <c r="H439" s="6">
        <f t="shared" si="258"/>
        <v>0</v>
      </c>
      <c r="I439" s="6">
        <f t="shared" si="258"/>
        <v>0</v>
      </c>
      <c r="J439" s="6">
        <f t="shared" si="258"/>
        <v>0</v>
      </c>
      <c r="K439" s="6">
        <f t="shared" si="258"/>
        <v>0</v>
      </c>
      <c r="L439" s="6">
        <f t="shared" si="258"/>
        <v>0</v>
      </c>
      <c r="M439" s="6">
        <f t="shared" si="258"/>
        <v>0</v>
      </c>
      <c r="N439" s="6">
        <f t="shared" si="258"/>
        <v>0</v>
      </c>
      <c r="O439" s="6">
        <f t="shared" si="258"/>
        <v>0</v>
      </c>
      <c r="P439" s="6">
        <f t="shared" si="258"/>
        <v>0</v>
      </c>
      <c r="Q439" s="6">
        <f t="shared" si="258"/>
        <v>0</v>
      </c>
      <c r="R439" s="6">
        <f t="shared" si="258"/>
        <v>0</v>
      </c>
      <c r="S439" s="6">
        <f t="shared" si="258"/>
        <v>0</v>
      </c>
      <c r="T439" s="6">
        <f>T$431*$C439</f>
        <v>0</v>
      </c>
      <c r="U439" s="6">
        <f>U$431*$C439</f>
        <v>0</v>
      </c>
      <c r="V439" s="6">
        <f>V$431*$C439</f>
        <v>0</v>
      </c>
      <c r="W439" s="6">
        <f>W$431*$C439</f>
        <v>0</v>
      </c>
      <c r="X439" s="6">
        <f>X$431*$C439</f>
        <v>0</v>
      </c>
    </row>
    <row r="440" spans="1:24" ht="12.75">
      <c r="A440" s="2" t="s">
        <v>2</v>
      </c>
      <c r="B440" t="s">
        <v>11</v>
      </c>
      <c r="C440" s="23">
        <v>0</v>
      </c>
      <c r="E440" s="6">
        <f t="shared" si="258"/>
        <v>0</v>
      </c>
      <c r="F440" s="6">
        <f t="shared" si="258"/>
        <v>0</v>
      </c>
      <c r="G440" s="6">
        <f t="shared" si="258"/>
        <v>0</v>
      </c>
      <c r="H440" s="6">
        <f t="shared" si="258"/>
        <v>0</v>
      </c>
      <c r="I440" s="6">
        <f t="shared" si="258"/>
        <v>0</v>
      </c>
      <c r="J440" s="6">
        <f t="shared" si="258"/>
        <v>0</v>
      </c>
      <c r="K440" s="6">
        <f t="shared" si="258"/>
        <v>0</v>
      </c>
      <c r="L440" s="6">
        <f t="shared" si="258"/>
        <v>0</v>
      </c>
      <c r="M440" s="6">
        <f t="shared" si="258"/>
        <v>0</v>
      </c>
      <c r="N440" s="6">
        <f t="shared" si="258"/>
        <v>0</v>
      </c>
      <c r="O440" s="6">
        <f t="shared" si="258"/>
        <v>0</v>
      </c>
      <c r="P440" s="6">
        <f t="shared" si="258"/>
        <v>0</v>
      </c>
      <c r="Q440" s="6">
        <f t="shared" si="258"/>
        <v>0</v>
      </c>
      <c r="R440" s="6">
        <f t="shared" si="258"/>
        <v>0</v>
      </c>
      <c r="S440" s="6">
        <f t="shared" si="258"/>
        <v>0</v>
      </c>
      <c r="T440" s="6">
        <f>T$431*$C440</f>
        <v>0</v>
      </c>
      <c r="U440" s="6">
        <f>U$431*$C440</f>
        <v>0</v>
      </c>
      <c r="V440" s="6">
        <f>V$431*$C440</f>
        <v>0</v>
      </c>
      <c r="W440" s="6">
        <f>W$431*$C440</f>
        <v>0</v>
      </c>
      <c r="X440" s="6">
        <f>X$431*$C440</f>
        <v>0</v>
      </c>
    </row>
    <row r="441" spans="1:24" ht="12.75">
      <c r="A441" s="2" t="s">
        <v>3</v>
      </c>
      <c r="B441" t="s">
        <v>12</v>
      </c>
      <c r="C441" s="23">
        <v>0</v>
      </c>
      <c r="E441" s="6">
        <f t="shared" si="258"/>
        <v>0</v>
      </c>
      <c r="F441" s="6">
        <f t="shared" si="258"/>
        <v>0</v>
      </c>
      <c r="G441" s="6">
        <f t="shared" si="258"/>
        <v>0</v>
      </c>
      <c r="H441" s="6">
        <f t="shared" si="258"/>
        <v>0</v>
      </c>
      <c r="I441" s="6">
        <f t="shared" si="258"/>
        <v>0</v>
      </c>
      <c r="J441" s="6">
        <f t="shared" si="258"/>
        <v>0</v>
      </c>
      <c r="K441" s="6">
        <f t="shared" si="258"/>
        <v>0</v>
      </c>
      <c r="L441" s="6">
        <f t="shared" si="258"/>
        <v>0</v>
      </c>
      <c r="M441" s="6">
        <f t="shared" si="258"/>
        <v>0</v>
      </c>
      <c r="N441" s="6">
        <f t="shared" si="258"/>
        <v>0</v>
      </c>
      <c r="O441" s="6">
        <f t="shared" si="258"/>
        <v>0</v>
      </c>
      <c r="P441" s="6">
        <f t="shared" si="258"/>
        <v>0</v>
      </c>
      <c r="Q441" s="6">
        <f t="shared" si="258"/>
        <v>0</v>
      </c>
      <c r="R441" s="6">
        <f t="shared" si="258"/>
        <v>0</v>
      </c>
      <c r="S441" s="6">
        <f t="shared" si="258"/>
        <v>0</v>
      </c>
      <c r="T441" s="6">
        <f>T$431*$C441</f>
        <v>0</v>
      </c>
      <c r="U441" s="6">
        <f>U$431*$C441</f>
        <v>0</v>
      </c>
      <c r="V441" s="6">
        <f>V$431*$C441</f>
        <v>0</v>
      </c>
      <c r="W441" s="6">
        <f>W$431*$C441</f>
        <v>0</v>
      </c>
      <c r="X441" s="6">
        <f>X$431*$C441</f>
        <v>0</v>
      </c>
    </row>
    <row r="442" spans="1:24" ht="12.75">
      <c r="A442" s="2" t="s">
        <v>4</v>
      </c>
      <c r="B442" t="s">
        <v>13</v>
      </c>
      <c r="C442" s="23">
        <v>0</v>
      </c>
      <c r="E442" s="6">
        <f t="shared" si="258"/>
        <v>0</v>
      </c>
      <c r="F442" s="6">
        <f t="shared" si="258"/>
        <v>0</v>
      </c>
      <c r="G442" s="6">
        <f t="shared" si="258"/>
        <v>0</v>
      </c>
      <c r="H442" s="6">
        <f t="shared" si="258"/>
        <v>0</v>
      </c>
      <c r="I442" s="6">
        <f t="shared" si="258"/>
        <v>0</v>
      </c>
      <c r="J442" s="6">
        <f t="shared" si="258"/>
        <v>0</v>
      </c>
      <c r="K442" s="6">
        <f t="shared" si="258"/>
        <v>0</v>
      </c>
      <c r="L442" s="6">
        <f t="shared" si="258"/>
        <v>0</v>
      </c>
      <c r="M442" s="6">
        <f t="shared" si="258"/>
        <v>0</v>
      </c>
      <c r="N442" s="6">
        <f t="shared" si="258"/>
        <v>0</v>
      </c>
      <c r="O442" s="6">
        <f t="shared" si="258"/>
        <v>0</v>
      </c>
      <c r="P442" s="6">
        <f t="shared" si="258"/>
        <v>0</v>
      </c>
      <c r="Q442" s="6">
        <f t="shared" si="258"/>
        <v>0</v>
      </c>
      <c r="R442" s="6">
        <f t="shared" si="258"/>
        <v>0</v>
      </c>
      <c r="S442" s="6">
        <f t="shared" si="258"/>
        <v>0</v>
      </c>
      <c r="T442" s="6">
        <f>T$431*$C442</f>
        <v>0</v>
      </c>
      <c r="U442" s="6">
        <f>U$431*$C442</f>
        <v>0</v>
      </c>
      <c r="V442" s="6">
        <f>V$431*$C442</f>
        <v>0</v>
      </c>
      <c r="W442" s="6">
        <f>W$431*$C442</f>
        <v>0</v>
      </c>
      <c r="X442" s="6">
        <f>X$431*$C442</f>
        <v>0</v>
      </c>
    </row>
    <row r="443" spans="1:24" ht="12.75">
      <c r="A443" s="2" t="s">
        <v>5</v>
      </c>
      <c r="B443" t="s">
        <v>14</v>
      </c>
      <c r="C443" s="23">
        <v>0</v>
      </c>
      <c r="E443" s="6">
        <f t="shared" si="258"/>
        <v>0</v>
      </c>
      <c r="F443" s="6">
        <f t="shared" si="258"/>
        <v>0</v>
      </c>
      <c r="G443" s="6">
        <f t="shared" si="258"/>
        <v>0</v>
      </c>
      <c r="H443" s="6">
        <f t="shared" si="258"/>
        <v>0</v>
      </c>
      <c r="I443" s="6">
        <f t="shared" si="258"/>
        <v>0</v>
      </c>
      <c r="J443" s="6">
        <f t="shared" si="258"/>
        <v>0</v>
      </c>
      <c r="K443" s="6">
        <f t="shared" si="258"/>
        <v>0</v>
      </c>
      <c r="L443" s="6">
        <f t="shared" si="258"/>
        <v>0</v>
      </c>
      <c r="M443" s="6">
        <f t="shared" si="258"/>
        <v>0</v>
      </c>
      <c r="N443" s="6">
        <f t="shared" si="258"/>
        <v>0</v>
      </c>
      <c r="O443" s="6">
        <f t="shared" si="258"/>
        <v>0</v>
      </c>
      <c r="P443" s="6">
        <f t="shared" si="258"/>
        <v>0</v>
      </c>
      <c r="Q443" s="6">
        <f t="shared" si="258"/>
        <v>0</v>
      </c>
      <c r="R443" s="6">
        <f t="shared" si="258"/>
        <v>0</v>
      </c>
      <c r="S443" s="6">
        <f t="shared" si="258"/>
        <v>0</v>
      </c>
      <c r="T443" s="6">
        <f>T$431*$C443</f>
        <v>0</v>
      </c>
      <c r="U443" s="6">
        <f>U$431*$C443</f>
        <v>0</v>
      </c>
      <c r="V443" s="6">
        <f>V$431*$C443</f>
        <v>0</v>
      </c>
      <c r="W443" s="6">
        <f>W$431*$C443</f>
        <v>0</v>
      </c>
      <c r="X443" s="6">
        <f>X$431*$C443</f>
        <v>0</v>
      </c>
    </row>
    <row r="444" spans="1:24" ht="12.75">
      <c r="A444" s="2" t="s">
        <v>6</v>
      </c>
      <c r="B444" t="s">
        <v>15</v>
      </c>
      <c r="C444" s="23">
        <v>0</v>
      </c>
      <c r="E444" s="6">
        <f t="shared" si="258"/>
        <v>0</v>
      </c>
      <c r="F444" s="6">
        <f t="shared" si="258"/>
        <v>0</v>
      </c>
      <c r="G444" s="6">
        <f t="shared" si="258"/>
        <v>0</v>
      </c>
      <c r="H444" s="6">
        <f t="shared" si="258"/>
        <v>0</v>
      </c>
      <c r="I444" s="6">
        <f t="shared" si="258"/>
        <v>0</v>
      </c>
      <c r="J444" s="6">
        <f t="shared" si="258"/>
        <v>0</v>
      </c>
      <c r="K444" s="6">
        <f t="shared" si="258"/>
        <v>0</v>
      </c>
      <c r="L444" s="6">
        <f t="shared" si="258"/>
        <v>0</v>
      </c>
      <c r="M444" s="6">
        <f t="shared" si="258"/>
        <v>0</v>
      </c>
      <c r="N444" s="6">
        <f t="shared" si="258"/>
        <v>0</v>
      </c>
      <c r="O444" s="6">
        <f t="shared" si="258"/>
        <v>0</v>
      </c>
      <c r="P444" s="6">
        <f t="shared" si="258"/>
        <v>0</v>
      </c>
      <c r="Q444" s="6">
        <f t="shared" si="258"/>
        <v>0</v>
      </c>
      <c r="R444" s="6">
        <f t="shared" si="258"/>
        <v>0</v>
      </c>
      <c r="S444" s="6">
        <f t="shared" si="258"/>
        <v>0</v>
      </c>
      <c r="T444" s="6">
        <f>T$431*$C444</f>
        <v>0</v>
      </c>
      <c r="U444" s="6">
        <f>U$431*$C444</f>
        <v>0</v>
      </c>
      <c r="V444" s="6">
        <f>V$431*$C444</f>
        <v>0</v>
      </c>
      <c r="W444" s="6">
        <f>W$431*$C444</f>
        <v>0</v>
      </c>
      <c r="X444" s="6">
        <f>X$431*$C444</f>
        <v>0</v>
      </c>
    </row>
    <row r="445" spans="1:24" ht="12.75">
      <c r="A445" s="2" t="s">
        <v>7</v>
      </c>
      <c r="B445" t="s">
        <v>16</v>
      </c>
      <c r="C445" s="23">
        <v>0.75</v>
      </c>
      <c r="E445" s="6">
        <f t="shared" si="258"/>
        <v>0</v>
      </c>
      <c r="F445" s="6">
        <f t="shared" si="258"/>
        <v>72000</v>
      </c>
      <c r="G445" s="6">
        <f t="shared" si="258"/>
        <v>79274.0676726547</v>
      </c>
      <c r="H445" s="6">
        <f t="shared" si="258"/>
        <v>98402.17790976126</v>
      </c>
      <c r="I445" s="6">
        <f t="shared" si="258"/>
        <v>110303.11019803205</v>
      </c>
      <c r="J445" s="6">
        <f t="shared" si="258"/>
        <v>95132.88349780953</v>
      </c>
      <c r="K445" s="6">
        <f t="shared" si="258"/>
        <v>89452.74914771832</v>
      </c>
      <c r="L445" s="6">
        <f t="shared" si="258"/>
        <v>105415.76952053753</v>
      </c>
      <c r="M445" s="6">
        <f t="shared" si="258"/>
        <v>113859.9711818223</v>
      </c>
      <c r="N445" s="6">
        <f t="shared" si="258"/>
        <v>114758.81694940018</v>
      </c>
      <c r="O445" s="6">
        <f t="shared" si="258"/>
        <v>142799.3347844144</v>
      </c>
      <c r="P445" s="6">
        <f t="shared" si="258"/>
        <v>172632.90085070388</v>
      </c>
      <c r="Q445" s="6">
        <f t="shared" si="258"/>
        <v>185074.76996628457</v>
      </c>
      <c r="R445" s="6">
        <f t="shared" si="258"/>
        <v>232014.80564243678</v>
      </c>
      <c r="S445" s="6">
        <f t="shared" si="258"/>
        <v>227922.98927517136</v>
      </c>
      <c r="T445" s="6">
        <f>T$431*$C445</f>
        <v>223831.1729079059</v>
      </c>
      <c r="U445" s="6">
        <f>U$431*$C445</f>
        <v>219739.3565406404</v>
      </c>
      <c r="V445" s="6">
        <f>V$431*$C445</f>
        <v>215647.54017337496</v>
      </c>
      <c r="W445" s="6">
        <f>W$431*$C445</f>
        <v>211555.7238061095</v>
      </c>
      <c r="X445" s="6">
        <f>X$431*$C445</f>
        <v>207463.90743884406</v>
      </c>
    </row>
    <row r="446" spans="1:24" ht="12.75">
      <c r="A446" s="2" t="s">
        <v>8</v>
      </c>
      <c r="B446" t="s">
        <v>17</v>
      </c>
      <c r="C446" s="23">
        <v>0</v>
      </c>
      <c r="E446" s="6">
        <f t="shared" si="258"/>
        <v>0</v>
      </c>
      <c r="F446" s="6">
        <f t="shared" si="258"/>
        <v>0</v>
      </c>
      <c r="G446" s="6">
        <f t="shared" si="258"/>
        <v>0</v>
      </c>
      <c r="H446" s="6">
        <f t="shared" si="258"/>
        <v>0</v>
      </c>
      <c r="I446" s="6">
        <f t="shared" si="258"/>
        <v>0</v>
      </c>
      <c r="J446" s="6">
        <f t="shared" si="258"/>
        <v>0</v>
      </c>
      <c r="K446" s="6">
        <f t="shared" si="258"/>
        <v>0</v>
      </c>
      <c r="L446" s="6">
        <f t="shared" si="258"/>
        <v>0</v>
      </c>
      <c r="M446" s="6">
        <f t="shared" si="258"/>
        <v>0</v>
      </c>
      <c r="N446" s="6">
        <f t="shared" si="258"/>
        <v>0</v>
      </c>
      <c r="O446" s="6">
        <f t="shared" si="258"/>
        <v>0</v>
      </c>
      <c r="P446" s="6">
        <f t="shared" si="258"/>
        <v>0</v>
      </c>
      <c r="Q446" s="6">
        <f t="shared" si="258"/>
        <v>0</v>
      </c>
      <c r="R446" s="6">
        <f t="shared" si="258"/>
        <v>0</v>
      </c>
      <c r="S446" s="6">
        <f t="shared" si="258"/>
        <v>0</v>
      </c>
      <c r="T446" s="6">
        <f>T$431*$C446</f>
        <v>0</v>
      </c>
      <c r="U446" s="6">
        <f>U$431*$C446</f>
        <v>0</v>
      </c>
      <c r="V446" s="6">
        <f>V$431*$C446</f>
        <v>0</v>
      </c>
      <c r="W446" s="6">
        <f>W$431*$C446</f>
        <v>0</v>
      </c>
      <c r="X446" s="6">
        <f>X$431*$C446</f>
        <v>0</v>
      </c>
    </row>
    <row r="447" spans="1:24" ht="12.75">
      <c r="A447" s="2" t="s">
        <v>28</v>
      </c>
      <c r="B447" t="s">
        <v>18</v>
      </c>
      <c r="C447" s="23">
        <v>0</v>
      </c>
      <c r="E447" s="6">
        <f t="shared" si="258"/>
        <v>0</v>
      </c>
      <c r="F447" s="6">
        <f t="shared" si="258"/>
        <v>0</v>
      </c>
      <c r="G447" s="6">
        <f t="shared" si="258"/>
        <v>0</v>
      </c>
      <c r="H447" s="6">
        <f t="shared" si="258"/>
        <v>0</v>
      </c>
      <c r="I447" s="6">
        <f t="shared" si="258"/>
        <v>0</v>
      </c>
      <c r="J447" s="6">
        <f t="shared" si="258"/>
        <v>0</v>
      </c>
      <c r="K447" s="6">
        <f t="shared" si="258"/>
        <v>0</v>
      </c>
      <c r="L447" s="6">
        <f t="shared" si="258"/>
        <v>0</v>
      </c>
      <c r="M447" s="6">
        <f t="shared" si="258"/>
        <v>0</v>
      </c>
      <c r="N447" s="6">
        <f t="shared" si="258"/>
        <v>0</v>
      </c>
      <c r="O447" s="6">
        <f t="shared" si="258"/>
        <v>0</v>
      </c>
      <c r="P447" s="6">
        <f t="shared" si="258"/>
        <v>0</v>
      </c>
      <c r="Q447" s="6">
        <f t="shared" si="258"/>
        <v>0</v>
      </c>
      <c r="R447" s="6">
        <f t="shared" si="258"/>
        <v>0</v>
      </c>
      <c r="S447" s="6">
        <f t="shared" si="258"/>
        <v>0</v>
      </c>
      <c r="T447" s="6">
        <f>T$431*$C447</f>
        <v>0</v>
      </c>
      <c r="U447" s="6">
        <f>U$431*$C447</f>
        <v>0</v>
      </c>
      <c r="V447" s="6">
        <f>V$431*$C447</f>
        <v>0</v>
      </c>
      <c r="W447" s="6">
        <f>W$431*$C447</f>
        <v>0</v>
      </c>
      <c r="X447" s="6">
        <f>X$431*$C447</f>
        <v>0</v>
      </c>
    </row>
    <row r="448" spans="1:24" ht="12.75">
      <c r="A448" s="2" t="s">
        <v>29</v>
      </c>
      <c r="C448" s="23">
        <v>0.04</v>
      </c>
      <c r="E448" s="6">
        <f t="shared" si="258"/>
        <v>0</v>
      </c>
      <c r="F448" s="6">
        <f t="shared" si="258"/>
        <v>3840</v>
      </c>
      <c r="G448" s="6">
        <f t="shared" si="258"/>
        <v>4227.950275874917</v>
      </c>
      <c r="H448" s="6">
        <f t="shared" si="258"/>
        <v>5248.116155187267</v>
      </c>
      <c r="I448" s="6">
        <f t="shared" si="258"/>
        <v>5882.832543895043</v>
      </c>
      <c r="J448" s="6">
        <f t="shared" si="258"/>
        <v>5073.753786549842</v>
      </c>
      <c r="K448" s="6">
        <f t="shared" si="258"/>
        <v>4770.813287878311</v>
      </c>
      <c r="L448" s="6">
        <f t="shared" si="258"/>
        <v>5622.174374428669</v>
      </c>
      <c r="M448" s="6">
        <f t="shared" si="258"/>
        <v>6072.531796363856</v>
      </c>
      <c r="N448" s="6">
        <f t="shared" si="258"/>
        <v>6120.470237301342</v>
      </c>
      <c r="O448" s="6">
        <f t="shared" si="258"/>
        <v>7615.964521835434</v>
      </c>
      <c r="P448" s="6">
        <f t="shared" si="258"/>
        <v>9207.088045370874</v>
      </c>
      <c r="Q448" s="6">
        <f t="shared" si="258"/>
        <v>9870.654398201845</v>
      </c>
      <c r="R448" s="6">
        <f t="shared" si="258"/>
        <v>12374.12296759663</v>
      </c>
      <c r="S448" s="6">
        <f t="shared" si="258"/>
        <v>12155.892761342473</v>
      </c>
      <c r="T448" s="6">
        <f>T$431*$C448</f>
        <v>11937.662555088315</v>
      </c>
      <c r="U448" s="6">
        <f>U$431*$C448</f>
        <v>11719.432348834156</v>
      </c>
      <c r="V448" s="6">
        <f>V$431*$C448</f>
        <v>11501.202142579998</v>
      </c>
      <c r="W448" s="6">
        <f>W$431*$C448</f>
        <v>11282.971936325841</v>
      </c>
      <c r="X448" s="6">
        <f>X$431*$C448</f>
        <v>11064.741730071684</v>
      </c>
    </row>
    <row r="450" ht="12.75">
      <c r="E450" t="s">
        <v>23</v>
      </c>
    </row>
    <row r="452" spans="1:24" ht="12.75">
      <c r="A452" s="1" t="s">
        <v>30</v>
      </c>
      <c r="B452" t="s">
        <v>31</v>
      </c>
      <c r="E452" s="6">
        <f aca="true" t="shared" si="259" ref="E452:O452">E21*E434</f>
        <v>0</v>
      </c>
      <c r="F452" s="6">
        <f t="shared" si="259"/>
        <v>0</v>
      </c>
      <c r="G452" s="6">
        <f t="shared" si="259"/>
        <v>0</v>
      </c>
      <c r="H452" s="6">
        <f t="shared" si="259"/>
        <v>0</v>
      </c>
      <c r="I452" s="6">
        <f t="shared" si="259"/>
        <v>0</v>
      </c>
      <c r="J452" s="6">
        <f t="shared" si="259"/>
        <v>0</v>
      </c>
      <c r="K452" s="6">
        <f t="shared" si="259"/>
        <v>0</v>
      </c>
      <c r="L452" s="6">
        <f t="shared" si="259"/>
        <v>0</v>
      </c>
      <c r="M452" s="6">
        <f t="shared" si="259"/>
        <v>0</v>
      </c>
      <c r="N452" s="6">
        <f t="shared" si="259"/>
        <v>0</v>
      </c>
      <c r="O452" s="6">
        <f t="shared" si="259"/>
        <v>0</v>
      </c>
      <c r="P452" s="6">
        <f aca="true" t="shared" si="260" ref="P452:Q466">P21*P434</f>
        <v>0</v>
      </c>
      <c r="Q452" s="6">
        <f t="shared" si="260"/>
        <v>0</v>
      </c>
      <c r="R452" s="6">
        <f aca="true" t="shared" si="261" ref="R452:S466">R21*R434</f>
        <v>0</v>
      </c>
      <c r="S452" s="6">
        <f t="shared" si="261"/>
        <v>0</v>
      </c>
      <c r="T452" s="6">
        <f>T21*T434</f>
        <v>0</v>
      </c>
      <c r="U452" s="6">
        <f>U21*U434</f>
        <v>0</v>
      </c>
      <c r="V452" s="6">
        <f>V21*V434</f>
        <v>0</v>
      </c>
      <c r="W452" s="6">
        <f>W21*W434</f>
        <v>0</v>
      </c>
      <c r="X452" s="6">
        <f>X21*X434</f>
        <v>0</v>
      </c>
    </row>
    <row r="453" spans="1:24" ht="12.75">
      <c r="A453" s="1" t="s">
        <v>40</v>
      </c>
      <c r="B453" t="s">
        <v>45</v>
      </c>
      <c r="E453" s="6">
        <f aca="true" t="shared" si="262" ref="E453:O453">E22*E435</f>
        <v>0</v>
      </c>
      <c r="F453" s="6">
        <f t="shared" si="262"/>
        <v>0</v>
      </c>
      <c r="G453" s="6">
        <f t="shared" si="262"/>
        <v>0</v>
      </c>
      <c r="H453" s="6">
        <f t="shared" si="262"/>
        <v>0</v>
      </c>
      <c r="I453" s="6">
        <f t="shared" si="262"/>
        <v>0</v>
      </c>
      <c r="J453" s="6">
        <f t="shared" si="262"/>
        <v>0</v>
      </c>
      <c r="K453" s="6">
        <f t="shared" si="262"/>
        <v>0</v>
      </c>
      <c r="L453" s="6">
        <f t="shared" si="262"/>
        <v>0</v>
      </c>
      <c r="M453" s="6">
        <f t="shared" si="262"/>
        <v>0</v>
      </c>
      <c r="N453" s="6">
        <f t="shared" si="262"/>
        <v>0</v>
      </c>
      <c r="O453" s="6">
        <f t="shared" si="262"/>
        <v>0</v>
      </c>
      <c r="P453" s="6">
        <f t="shared" si="260"/>
        <v>0</v>
      </c>
      <c r="Q453" s="6">
        <f t="shared" si="260"/>
        <v>0</v>
      </c>
      <c r="R453" s="6">
        <f t="shared" si="261"/>
        <v>0</v>
      </c>
      <c r="S453" s="6">
        <f t="shared" si="261"/>
        <v>0</v>
      </c>
      <c r="T453" s="6">
        <f>T22*T435</f>
        <v>0</v>
      </c>
      <c r="U453" s="6">
        <f>U22*U435</f>
        <v>0</v>
      </c>
      <c r="V453" s="6">
        <f>V22*V435</f>
        <v>0</v>
      </c>
      <c r="W453" s="6">
        <f>W22*W435</f>
        <v>0</v>
      </c>
      <c r="X453" s="6">
        <f>X22*X435</f>
        <v>0</v>
      </c>
    </row>
    <row r="454" spans="1:24" ht="12.75">
      <c r="A454" s="1" t="s">
        <v>41</v>
      </c>
      <c r="B454" t="s">
        <v>44</v>
      </c>
      <c r="E454" s="6">
        <f aca="true" t="shared" si="263" ref="E454:O454">E23*E436</f>
        <v>0</v>
      </c>
      <c r="F454" s="6">
        <f t="shared" si="263"/>
        <v>0</v>
      </c>
      <c r="G454" s="6">
        <f t="shared" si="263"/>
        <v>0</v>
      </c>
      <c r="H454" s="6">
        <f t="shared" si="263"/>
        <v>0</v>
      </c>
      <c r="I454" s="6">
        <f t="shared" si="263"/>
        <v>0</v>
      </c>
      <c r="J454" s="6">
        <f t="shared" si="263"/>
        <v>0</v>
      </c>
      <c r="K454" s="6">
        <f t="shared" si="263"/>
        <v>0</v>
      </c>
      <c r="L454" s="6">
        <f t="shared" si="263"/>
        <v>0</v>
      </c>
      <c r="M454" s="6">
        <f t="shared" si="263"/>
        <v>0</v>
      </c>
      <c r="N454" s="6">
        <f t="shared" si="263"/>
        <v>0</v>
      </c>
      <c r="O454" s="6">
        <f t="shared" si="263"/>
        <v>0</v>
      </c>
      <c r="P454" s="6">
        <f t="shared" si="260"/>
        <v>0</v>
      </c>
      <c r="Q454" s="6">
        <f t="shared" si="260"/>
        <v>0</v>
      </c>
      <c r="R454" s="6">
        <f t="shared" si="261"/>
        <v>0</v>
      </c>
      <c r="S454" s="6">
        <f t="shared" si="261"/>
        <v>0</v>
      </c>
      <c r="T454" s="6">
        <f>T23*T436</f>
        <v>0</v>
      </c>
      <c r="U454" s="6">
        <f>U23*U436</f>
        <v>0</v>
      </c>
      <c r="V454" s="6">
        <f>V23*V436</f>
        <v>0</v>
      </c>
      <c r="W454" s="6">
        <f>W23*W436</f>
        <v>0</v>
      </c>
      <c r="X454" s="6">
        <f>X23*X436</f>
        <v>0</v>
      </c>
    </row>
    <row r="455" spans="1:24" ht="12.75">
      <c r="A455" s="1" t="s">
        <v>42</v>
      </c>
      <c r="B455" t="s">
        <v>43</v>
      </c>
      <c r="E455" s="6">
        <f aca="true" t="shared" si="264" ref="E455:O455">E24*E437</f>
        <v>0</v>
      </c>
      <c r="F455" s="6">
        <f t="shared" si="264"/>
        <v>0</v>
      </c>
      <c r="G455" s="6">
        <f t="shared" si="264"/>
        <v>0</v>
      </c>
      <c r="H455" s="6">
        <f t="shared" si="264"/>
        <v>0</v>
      </c>
      <c r="I455" s="6">
        <f t="shared" si="264"/>
        <v>0</v>
      </c>
      <c r="J455" s="6">
        <f t="shared" si="264"/>
        <v>0</v>
      </c>
      <c r="K455" s="6">
        <f t="shared" si="264"/>
        <v>0</v>
      </c>
      <c r="L455" s="6">
        <f t="shared" si="264"/>
        <v>0</v>
      </c>
      <c r="M455" s="6">
        <f t="shared" si="264"/>
        <v>0</v>
      </c>
      <c r="N455" s="6">
        <f t="shared" si="264"/>
        <v>0</v>
      </c>
      <c r="O455" s="6">
        <f t="shared" si="264"/>
        <v>0</v>
      </c>
      <c r="P455" s="6">
        <f t="shared" si="260"/>
        <v>0</v>
      </c>
      <c r="Q455" s="6">
        <f t="shared" si="260"/>
        <v>0</v>
      </c>
      <c r="R455" s="6">
        <f t="shared" si="261"/>
        <v>0</v>
      </c>
      <c r="S455" s="6">
        <f t="shared" si="261"/>
        <v>0</v>
      </c>
      <c r="T455" s="6">
        <f>T24*T437</f>
        <v>0</v>
      </c>
      <c r="U455" s="6">
        <f>U24*U437</f>
        <v>0</v>
      </c>
      <c r="V455" s="6">
        <f>V24*V437</f>
        <v>0</v>
      </c>
      <c r="W455" s="6">
        <f>W24*W437</f>
        <v>0</v>
      </c>
      <c r="X455" s="6">
        <f>X24*X437</f>
        <v>0</v>
      </c>
    </row>
    <row r="456" spans="1:24" ht="12.75">
      <c r="A456" s="1" t="s">
        <v>0</v>
      </c>
      <c r="B456" t="s">
        <v>9</v>
      </c>
      <c r="E456" s="6">
        <f aca="true" t="shared" si="265" ref="E456:O456">E25*E438</f>
        <v>0</v>
      </c>
      <c r="F456" s="6">
        <f t="shared" si="265"/>
        <v>2568.3840000000005</v>
      </c>
      <c r="G456" s="6">
        <f t="shared" si="265"/>
        <v>1063.2237956256445</v>
      </c>
      <c r="H456" s="6">
        <f t="shared" si="265"/>
        <v>1914.9063821239545</v>
      </c>
      <c r="I456" s="6">
        <f t="shared" si="265"/>
        <v>2029.136015202998</v>
      </c>
      <c r="J456" s="6">
        <f t="shared" si="265"/>
        <v>879.02784351976</v>
      </c>
      <c r="K456" s="6">
        <f t="shared" si="265"/>
        <v>2046.3210895032043</v>
      </c>
      <c r="L456" s="6">
        <f t="shared" si="265"/>
        <v>2402.6362189120914</v>
      </c>
      <c r="M456" s="6">
        <f t="shared" si="265"/>
        <v>1664.1773387935148</v>
      </c>
      <c r="N456" s="6">
        <f t="shared" si="265"/>
        <v>1349.5636873249462</v>
      </c>
      <c r="O456" s="6">
        <f t="shared" si="265"/>
        <v>843.6584699063203</v>
      </c>
      <c r="P456" s="6">
        <f t="shared" si="260"/>
        <v>1063.4186692403357</v>
      </c>
      <c r="Q456" s="6">
        <f t="shared" si="260"/>
        <v>2585.864685968928</v>
      </c>
      <c r="R456" s="6">
        <f t="shared" si="261"/>
        <v>0</v>
      </c>
      <c r="S456" s="6">
        <f t="shared" si="261"/>
        <v>0</v>
      </c>
      <c r="T456" s="6">
        <f>T25*T438</f>
        <v>0</v>
      </c>
      <c r="U456" s="6">
        <f>U25*U438</f>
        <v>0</v>
      </c>
      <c r="V456" s="6">
        <f>V25*V438</f>
        <v>0</v>
      </c>
      <c r="W456" s="6">
        <f>W25*W438</f>
        <v>0</v>
      </c>
      <c r="X456" s="6">
        <f>X25*X438</f>
        <v>0</v>
      </c>
    </row>
    <row r="457" spans="1:24" ht="12.75">
      <c r="A457" s="2" t="s">
        <v>1</v>
      </c>
      <c r="B457" t="s">
        <v>10</v>
      </c>
      <c r="E457" s="6">
        <f aca="true" t="shared" si="266" ref="E457:O457">E26*E439</f>
        <v>0</v>
      </c>
      <c r="F457" s="6">
        <f t="shared" si="266"/>
        <v>0</v>
      </c>
      <c r="G457" s="6">
        <f t="shared" si="266"/>
        <v>0</v>
      </c>
      <c r="H457" s="6">
        <f t="shared" si="266"/>
        <v>0</v>
      </c>
      <c r="I457" s="6">
        <f t="shared" si="266"/>
        <v>0</v>
      </c>
      <c r="J457" s="6">
        <f t="shared" si="266"/>
        <v>0</v>
      </c>
      <c r="K457" s="6">
        <f t="shared" si="266"/>
        <v>0</v>
      </c>
      <c r="L457" s="6">
        <f t="shared" si="266"/>
        <v>0</v>
      </c>
      <c r="M457" s="6">
        <f t="shared" si="266"/>
        <v>0</v>
      </c>
      <c r="N457" s="6">
        <f t="shared" si="266"/>
        <v>0</v>
      </c>
      <c r="O457" s="6">
        <f t="shared" si="266"/>
        <v>0</v>
      </c>
      <c r="P457" s="6">
        <f t="shared" si="260"/>
        <v>0</v>
      </c>
      <c r="Q457" s="6">
        <f t="shared" si="260"/>
        <v>0</v>
      </c>
      <c r="R457" s="6">
        <f t="shared" si="261"/>
        <v>0</v>
      </c>
      <c r="S457" s="6">
        <f t="shared" si="261"/>
        <v>0</v>
      </c>
      <c r="T457" s="6">
        <f>T26*T439</f>
        <v>0</v>
      </c>
      <c r="U457" s="6">
        <f>U26*U439</f>
        <v>0</v>
      </c>
      <c r="V457" s="6">
        <f>V26*V439</f>
        <v>0</v>
      </c>
      <c r="W457" s="6">
        <f>W26*W439</f>
        <v>0</v>
      </c>
      <c r="X457" s="6">
        <f>X26*X439</f>
        <v>0</v>
      </c>
    </row>
    <row r="458" spans="1:24" ht="12.75">
      <c r="A458" s="2" t="s">
        <v>2</v>
      </c>
      <c r="B458" t="s">
        <v>11</v>
      </c>
      <c r="E458" s="6">
        <f aca="true" t="shared" si="267" ref="E458:O458">E27*E440</f>
        <v>0</v>
      </c>
      <c r="F458" s="6">
        <f t="shared" si="267"/>
        <v>0</v>
      </c>
      <c r="G458" s="6">
        <f t="shared" si="267"/>
        <v>0</v>
      </c>
      <c r="H458" s="6">
        <f t="shared" si="267"/>
        <v>0</v>
      </c>
      <c r="I458" s="6">
        <f t="shared" si="267"/>
        <v>0</v>
      </c>
      <c r="J458" s="6">
        <f t="shared" si="267"/>
        <v>0</v>
      </c>
      <c r="K458" s="6">
        <f t="shared" si="267"/>
        <v>0</v>
      </c>
      <c r="L458" s="6">
        <f t="shared" si="267"/>
        <v>0</v>
      </c>
      <c r="M458" s="6">
        <f t="shared" si="267"/>
        <v>0</v>
      </c>
      <c r="N458" s="6">
        <f t="shared" si="267"/>
        <v>0</v>
      </c>
      <c r="O458" s="6">
        <f t="shared" si="267"/>
        <v>0</v>
      </c>
      <c r="P458" s="6">
        <f t="shared" si="260"/>
        <v>0</v>
      </c>
      <c r="Q458" s="6">
        <f t="shared" si="260"/>
        <v>0</v>
      </c>
      <c r="R458" s="6">
        <f t="shared" si="261"/>
        <v>0</v>
      </c>
      <c r="S458" s="6">
        <f t="shared" si="261"/>
        <v>0</v>
      </c>
      <c r="T458" s="6">
        <f>T27*T440</f>
        <v>0</v>
      </c>
      <c r="U458" s="6">
        <f>U27*U440</f>
        <v>0</v>
      </c>
      <c r="V458" s="6">
        <f>V27*V440</f>
        <v>0</v>
      </c>
      <c r="W458" s="6">
        <f>W27*W440</f>
        <v>0</v>
      </c>
      <c r="X458" s="6">
        <f>X27*X440</f>
        <v>0</v>
      </c>
    </row>
    <row r="459" spans="1:24" ht="12.75">
      <c r="A459" s="2" t="s">
        <v>3</v>
      </c>
      <c r="B459" t="s">
        <v>12</v>
      </c>
      <c r="E459" s="6">
        <f aca="true" t="shared" si="268" ref="E459:O459">E28*E441</f>
        <v>0</v>
      </c>
      <c r="F459" s="6">
        <f t="shared" si="268"/>
        <v>0</v>
      </c>
      <c r="G459" s="6">
        <f t="shared" si="268"/>
        <v>0</v>
      </c>
      <c r="H459" s="6">
        <f t="shared" si="268"/>
        <v>0</v>
      </c>
      <c r="I459" s="6">
        <f t="shared" si="268"/>
        <v>0</v>
      </c>
      <c r="J459" s="6">
        <f t="shared" si="268"/>
        <v>0</v>
      </c>
      <c r="K459" s="6">
        <f t="shared" si="268"/>
        <v>0</v>
      </c>
      <c r="L459" s="6">
        <f t="shared" si="268"/>
        <v>0</v>
      </c>
      <c r="M459" s="6">
        <f t="shared" si="268"/>
        <v>0</v>
      </c>
      <c r="N459" s="6">
        <f t="shared" si="268"/>
        <v>0</v>
      </c>
      <c r="O459" s="6">
        <f t="shared" si="268"/>
        <v>0</v>
      </c>
      <c r="P459" s="6">
        <f t="shared" si="260"/>
        <v>0</v>
      </c>
      <c r="Q459" s="6">
        <f t="shared" si="260"/>
        <v>0</v>
      </c>
      <c r="R459" s="6">
        <f t="shared" si="261"/>
        <v>0</v>
      </c>
      <c r="S459" s="6">
        <f t="shared" si="261"/>
        <v>0</v>
      </c>
      <c r="T459" s="6">
        <f>T28*T441</f>
        <v>0</v>
      </c>
      <c r="U459" s="6">
        <f>U28*U441</f>
        <v>0</v>
      </c>
      <c r="V459" s="6">
        <f>V28*V441</f>
        <v>0</v>
      </c>
      <c r="W459" s="6">
        <f>W28*W441</f>
        <v>0</v>
      </c>
      <c r="X459" s="6">
        <f>X28*X441</f>
        <v>0</v>
      </c>
    </row>
    <row r="460" spans="1:24" ht="12.75">
      <c r="A460" s="2" t="s">
        <v>4</v>
      </c>
      <c r="B460" t="s">
        <v>13</v>
      </c>
      <c r="E460" s="6">
        <f aca="true" t="shared" si="269" ref="E460:O460">E29*E442</f>
        <v>0</v>
      </c>
      <c r="F460" s="6">
        <f t="shared" si="269"/>
        <v>0</v>
      </c>
      <c r="G460" s="6">
        <f t="shared" si="269"/>
        <v>0</v>
      </c>
      <c r="H460" s="6">
        <f t="shared" si="269"/>
        <v>0</v>
      </c>
      <c r="I460" s="6">
        <f t="shared" si="269"/>
        <v>0</v>
      </c>
      <c r="J460" s="6">
        <f t="shared" si="269"/>
        <v>0</v>
      </c>
      <c r="K460" s="6">
        <f t="shared" si="269"/>
        <v>0</v>
      </c>
      <c r="L460" s="6">
        <f t="shared" si="269"/>
        <v>0</v>
      </c>
      <c r="M460" s="6">
        <f t="shared" si="269"/>
        <v>0</v>
      </c>
      <c r="N460" s="6">
        <f t="shared" si="269"/>
        <v>0</v>
      </c>
      <c r="O460" s="6">
        <f t="shared" si="269"/>
        <v>0</v>
      </c>
      <c r="P460" s="6">
        <f t="shared" si="260"/>
        <v>0</v>
      </c>
      <c r="Q460" s="6">
        <f t="shared" si="260"/>
        <v>0</v>
      </c>
      <c r="R460" s="6">
        <f t="shared" si="261"/>
        <v>0</v>
      </c>
      <c r="S460" s="6">
        <f t="shared" si="261"/>
        <v>0</v>
      </c>
      <c r="T460" s="6">
        <f>T29*T442</f>
        <v>0</v>
      </c>
      <c r="U460" s="6">
        <f>U29*U442</f>
        <v>0</v>
      </c>
      <c r="V460" s="6">
        <f>V29*V442</f>
        <v>0</v>
      </c>
      <c r="W460" s="6">
        <f>W29*W442</f>
        <v>0</v>
      </c>
      <c r="X460" s="6">
        <f>X29*X442</f>
        <v>0</v>
      </c>
    </row>
    <row r="461" spans="1:24" ht="12.75">
      <c r="A461" s="2" t="s">
        <v>5</v>
      </c>
      <c r="B461" t="s">
        <v>14</v>
      </c>
      <c r="E461" s="6">
        <f aca="true" t="shared" si="270" ref="E461:O461">E30*E443</f>
        <v>0</v>
      </c>
      <c r="F461" s="6">
        <f t="shared" si="270"/>
        <v>0</v>
      </c>
      <c r="G461" s="6">
        <f t="shared" si="270"/>
        <v>0</v>
      </c>
      <c r="H461" s="6">
        <f t="shared" si="270"/>
        <v>0</v>
      </c>
      <c r="I461" s="6">
        <f t="shared" si="270"/>
        <v>0</v>
      </c>
      <c r="J461" s="6">
        <f t="shared" si="270"/>
        <v>0</v>
      </c>
      <c r="K461" s="6">
        <f t="shared" si="270"/>
        <v>0</v>
      </c>
      <c r="L461" s="6">
        <f t="shared" si="270"/>
        <v>0</v>
      </c>
      <c r="M461" s="6">
        <f t="shared" si="270"/>
        <v>0</v>
      </c>
      <c r="N461" s="6">
        <f t="shared" si="270"/>
        <v>0</v>
      </c>
      <c r="O461" s="6">
        <f t="shared" si="270"/>
        <v>0</v>
      </c>
      <c r="P461" s="6">
        <f t="shared" si="260"/>
        <v>0</v>
      </c>
      <c r="Q461" s="6">
        <f t="shared" si="260"/>
        <v>0</v>
      </c>
      <c r="R461" s="6">
        <f t="shared" si="261"/>
        <v>0</v>
      </c>
      <c r="S461" s="6">
        <f t="shared" si="261"/>
        <v>0</v>
      </c>
      <c r="T461" s="6">
        <f>T30*T443</f>
        <v>0</v>
      </c>
      <c r="U461" s="6">
        <f>U30*U443</f>
        <v>0</v>
      </c>
      <c r="V461" s="6">
        <f>V30*V443</f>
        <v>0</v>
      </c>
      <c r="W461" s="6">
        <f>W30*W443</f>
        <v>0</v>
      </c>
      <c r="X461" s="6">
        <f>X30*X443</f>
        <v>0</v>
      </c>
    </row>
    <row r="462" spans="1:24" ht="12.75">
      <c r="A462" s="2" t="s">
        <v>6</v>
      </c>
      <c r="B462" t="s">
        <v>15</v>
      </c>
      <c r="E462" s="6">
        <f aca="true" t="shared" si="271" ref="E462:O462">E31*E444</f>
        <v>0</v>
      </c>
      <c r="F462" s="6">
        <f t="shared" si="271"/>
        <v>0</v>
      </c>
      <c r="G462" s="6">
        <f t="shared" si="271"/>
        <v>0</v>
      </c>
      <c r="H462" s="6">
        <f t="shared" si="271"/>
        <v>0</v>
      </c>
      <c r="I462" s="6">
        <f t="shared" si="271"/>
        <v>0</v>
      </c>
      <c r="J462" s="6">
        <f t="shared" si="271"/>
        <v>0</v>
      </c>
      <c r="K462" s="6">
        <f t="shared" si="271"/>
        <v>0</v>
      </c>
      <c r="L462" s="6">
        <f t="shared" si="271"/>
        <v>0</v>
      </c>
      <c r="M462" s="6">
        <f t="shared" si="271"/>
        <v>0</v>
      </c>
      <c r="N462" s="6">
        <f t="shared" si="271"/>
        <v>0</v>
      </c>
      <c r="O462" s="6">
        <f t="shared" si="271"/>
        <v>0</v>
      </c>
      <c r="P462" s="6">
        <f t="shared" si="260"/>
        <v>0</v>
      </c>
      <c r="Q462" s="6">
        <f t="shared" si="260"/>
        <v>0</v>
      </c>
      <c r="R462" s="6">
        <f t="shared" si="261"/>
        <v>0</v>
      </c>
      <c r="S462" s="6">
        <f t="shared" si="261"/>
        <v>0</v>
      </c>
      <c r="T462" s="6">
        <f>T31*T444</f>
        <v>0</v>
      </c>
      <c r="U462" s="6">
        <f>U31*U444</f>
        <v>0</v>
      </c>
      <c r="V462" s="6">
        <f>V31*V444</f>
        <v>0</v>
      </c>
      <c r="W462" s="6">
        <f>W31*W444</f>
        <v>0</v>
      </c>
      <c r="X462" s="6">
        <f>X31*X444</f>
        <v>0</v>
      </c>
    </row>
    <row r="463" spans="1:24" ht="12.75">
      <c r="A463" s="2" t="s">
        <v>7</v>
      </c>
      <c r="B463" t="s">
        <v>16</v>
      </c>
      <c r="E463" s="6">
        <f aca="true" t="shared" si="272" ref="E463:O463">E32*E445</f>
        <v>0</v>
      </c>
      <c r="F463" s="6">
        <f t="shared" si="272"/>
        <v>11016</v>
      </c>
      <c r="G463" s="6">
        <f t="shared" si="272"/>
        <v>28451.46288771577</v>
      </c>
      <c r="H463" s="6">
        <f t="shared" si="272"/>
        <v>17968.23768632241</v>
      </c>
      <c r="I463" s="6">
        <f t="shared" si="272"/>
        <v>-18200.01318267529</v>
      </c>
      <c r="J463" s="6">
        <f t="shared" si="272"/>
        <v>-4214.386738952962</v>
      </c>
      <c r="K463" s="6">
        <f t="shared" si="272"/>
        <v>23597.63522516809</v>
      </c>
      <c r="L463" s="6">
        <f t="shared" si="272"/>
        <v>13335.094844347997</v>
      </c>
      <c r="M463" s="6">
        <f t="shared" si="272"/>
        <v>4269.748919318336</v>
      </c>
      <c r="N463" s="6">
        <f t="shared" si="272"/>
        <v>40911.51824246116</v>
      </c>
      <c r="O463" s="6">
        <f t="shared" si="272"/>
        <v>43925.07537968586</v>
      </c>
      <c r="P463" s="6">
        <f t="shared" si="260"/>
        <v>20526.051911148694</v>
      </c>
      <c r="Q463" s="6">
        <f t="shared" si="260"/>
        <v>64905.721827176</v>
      </c>
      <c r="R463" s="6">
        <f t="shared" si="261"/>
        <v>0</v>
      </c>
      <c r="S463" s="6">
        <f t="shared" si="261"/>
        <v>0</v>
      </c>
      <c r="T463" s="6">
        <f>T32*T445</f>
        <v>0</v>
      </c>
      <c r="U463" s="6">
        <f>U32*U445</f>
        <v>0</v>
      </c>
      <c r="V463" s="6">
        <f>V32*V445</f>
        <v>0</v>
      </c>
      <c r="W463" s="6">
        <f>W32*W445</f>
        <v>0</v>
      </c>
      <c r="X463" s="6">
        <f>X32*X445</f>
        <v>0</v>
      </c>
    </row>
    <row r="464" spans="1:24" ht="12.75">
      <c r="A464" s="2" t="s">
        <v>8</v>
      </c>
      <c r="B464" t="s">
        <v>17</v>
      </c>
      <c r="E464" s="6">
        <f aca="true" t="shared" si="273" ref="E464:O464">E33*E446</f>
        <v>0</v>
      </c>
      <c r="F464" s="6">
        <f t="shared" si="273"/>
        <v>0</v>
      </c>
      <c r="G464" s="6">
        <f t="shared" si="273"/>
        <v>0</v>
      </c>
      <c r="H464" s="6">
        <f t="shared" si="273"/>
        <v>0</v>
      </c>
      <c r="I464" s="6">
        <f t="shared" si="273"/>
        <v>0</v>
      </c>
      <c r="J464" s="6">
        <f t="shared" si="273"/>
        <v>0</v>
      </c>
      <c r="K464" s="6">
        <f t="shared" si="273"/>
        <v>0</v>
      </c>
      <c r="L464" s="6">
        <f t="shared" si="273"/>
        <v>0</v>
      </c>
      <c r="M464" s="6">
        <f t="shared" si="273"/>
        <v>0</v>
      </c>
      <c r="N464" s="6">
        <f t="shared" si="273"/>
        <v>0</v>
      </c>
      <c r="O464" s="6">
        <f t="shared" si="273"/>
        <v>0</v>
      </c>
      <c r="P464" s="6">
        <f t="shared" si="260"/>
        <v>0</v>
      </c>
      <c r="Q464" s="6">
        <f t="shared" si="260"/>
        <v>0</v>
      </c>
      <c r="R464" s="6">
        <f t="shared" si="261"/>
        <v>0</v>
      </c>
      <c r="S464" s="6">
        <f t="shared" si="261"/>
        <v>0</v>
      </c>
      <c r="T464" s="6">
        <f>T33*T446</f>
        <v>0</v>
      </c>
      <c r="U464" s="6">
        <f>U33*U446</f>
        <v>0</v>
      </c>
      <c r="V464" s="6">
        <f>V33*V446</f>
        <v>0</v>
      </c>
      <c r="W464" s="6">
        <f>W33*W446</f>
        <v>0</v>
      </c>
      <c r="X464" s="6">
        <f>X33*X446</f>
        <v>0</v>
      </c>
    </row>
    <row r="465" spans="1:24" ht="12.75">
      <c r="A465" s="2" t="s">
        <v>28</v>
      </c>
      <c r="B465" t="s">
        <v>18</v>
      </c>
      <c r="E465" s="6">
        <f aca="true" t="shared" si="274" ref="E465:O465">E34*E447</f>
        <v>0</v>
      </c>
      <c r="F465" s="6">
        <f t="shared" si="274"/>
        <v>0</v>
      </c>
      <c r="G465" s="6">
        <f t="shared" si="274"/>
        <v>0</v>
      </c>
      <c r="H465" s="6">
        <f t="shared" si="274"/>
        <v>0</v>
      </c>
      <c r="I465" s="6">
        <f t="shared" si="274"/>
        <v>0</v>
      </c>
      <c r="J465" s="6">
        <f t="shared" si="274"/>
        <v>0</v>
      </c>
      <c r="K465" s="6">
        <f t="shared" si="274"/>
        <v>0</v>
      </c>
      <c r="L465" s="6">
        <f t="shared" si="274"/>
        <v>0</v>
      </c>
      <c r="M465" s="6">
        <f t="shared" si="274"/>
        <v>0</v>
      </c>
      <c r="N465" s="6">
        <f t="shared" si="274"/>
        <v>0</v>
      </c>
      <c r="O465" s="6">
        <f t="shared" si="274"/>
        <v>0</v>
      </c>
      <c r="P465" s="6">
        <f t="shared" si="260"/>
        <v>0</v>
      </c>
      <c r="Q465" s="6">
        <f t="shared" si="260"/>
        <v>0</v>
      </c>
      <c r="R465" s="6">
        <f t="shared" si="261"/>
        <v>0</v>
      </c>
      <c r="S465" s="6">
        <f t="shared" si="261"/>
        <v>0</v>
      </c>
      <c r="T465" s="6">
        <f>T34*T447</f>
        <v>0</v>
      </c>
      <c r="U465" s="6">
        <f>U34*U447</f>
        <v>0</v>
      </c>
      <c r="V465" s="6">
        <f>V34*V447</f>
        <v>0</v>
      </c>
      <c r="W465" s="6">
        <f>W34*W447</f>
        <v>0</v>
      </c>
      <c r="X465" s="6">
        <f>X34*X447</f>
        <v>0</v>
      </c>
    </row>
    <row r="466" spans="1:24" ht="12.75">
      <c r="A466" s="2" t="s">
        <v>29</v>
      </c>
      <c r="E466" s="6">
        <f aca="true" t="shared" si="275" ref="E466:O466">E35*E448</f>
        <v>0</v>
      </c>
      <c r="F466" s="6">
        <f t="shared" si="275"/>
        <v>223.488</v>
      </c>
      <c r="G466" s="6">
        <f t="shared" si="275"/>
        <v>223.6585695937831</v>
      </c>
      <c r="H466" s="6">
        <f t="shared" si="275"/>
        <v>285.49751884218733</v>
      </c>
      <c r="I466" s="6">
        <f t="shared" si="275"/>
        <v>316.4963908615533</v>
      </c>
      <c r="J466" s="6">
        <f t="shared" si="275"/>
        <v>254.19506470614706</v>
      </c>
      <c r="K466" s="6">
        <f t="shared" si="275"/>
        <v>300.08415580754576</v>
      </c>
      <c r="L466" s="6">
        <f t="shared" si="275"/>
        <v>234.44467141367548</v>
      </c>
      <c r="M466" s="6">
        <f t="shared" si="275"/>
        <v>100.19677464000364</v>
      </c>
      <c r="N466" s="6">
        <f t="shared" si="275"/>
        <v>55.08423213571208</v>
      </c>
      <c r="O466" s="6">
        <f t="shared" si="275"/>
        <v>84.53720619237333</v>
      </c>
      <c r="P466" s="6">
        <f t="shared" si="260"/>
        <v>277.1333501656633</v>
      </c>
      <c r="Q466" s="6">
        <f t="shared" si="260"/>
        <v>481.68793463225006</v>
      </c>
      <c r="R466" s="6">
        <f t="shared" si="261"/>
        <v>0</v>
      </c>
      <c r="S466" s="6">
        <f t="shared" si="261"/>
        <v>0</v>
      </c>
      <c r="T466" s="6">
        <f>T35*T448</f>
        <v>0</v>
      </c>
      <c r="U466" s="6">
        <f>U35*U448</f>
        <v>0</v>
      </c>
      <c r="V466" s="6">
        <f>V35*V448</f>
        <v>0</v>
      </c>
      <c r="W466" s="6">
        <f>W35*W448</f>
        <v>0</v>
      </c>
      <c r="X466" s="6">
        <f>X35*X448</f>
        <v>0</v>
      </c>
    </row>
    <row r="468" ht="12.75">
      <c r="E468" s="9" t="s">
        <v>24</v>
      </c>
    </row>
    <row r="470" spans="1:24" ht="12.75">
      <c r="A470" s="1" t="s">
        <v>30</v>
      </c>
      <c r="B470" t="s">
        <v>31</v>
      </c>
      <c r="E470" s="10">
        <f aca="true" t="shared" si="276" ref="E470:M470">E452+E434</f>
        <v>0</v>
      </c>
      <c r="F470" s="10">
        <f t="shared" si="276"/>
        <v>0</v>
      </c>
      <c r="G470" s="10">
        <f t="shared" si="276"/>
        <v>0</v>
      </c>
      <c r="H470" s="10">
        <f t="shared" si="276"/>
        <v>0</v>
      </c>
      <c r="I470" s="10">
        <f t="shared" si="276"/>
        <v>0</v>
      </c>
      <c r="J470" s="10">
        <f t="shared" si="276"/>
        <v>0</v>
      </c>
      <c r="K470" s="10">
        <f t="shared" si="276"/>
        <v>0</v>
      </c>
      <c r="L470" s="10">
        <f t="shared" si="276"/>
        <v>0</v>
      </c>
      <c r="M470" s="10">
        <f t="shared" si="276"/>
        <v>0</v>
      </c>
      <c r="N470" s="10">
        <f aca="true" t="shared" si="277" ref="N470:O484">N452+N434</f>
        <v>0</v>
      </c>
      <c r="O470" s="10">
        <f t="shared" si="277"/>
        <v>0</v>
      </c>
      <c r="P470" s="10">
        <f aca="true" t="shared" si="278" ref="P470:Q484">P452+P434</f>
        <v>0</v>
      </c>
      <c r="Q470" s="10">
        <f t="shared" si="278"/>
        <v>0</v>
      </c>
      <c r="R470" s="10">
        <f aca="true" t="shared" si="279" ref="R470:S484">R452+R434</f>
        <v>0</v>
      </c>
      <c r="S470" s="10">
        <f t="shared" si="279"/>
        <v>0</v>
      </c>
      <c r="T470" s="10">
        <f>T452+T434</f>
        <v>0</v>
      </c>
      <c r="U470" s="10">
        <f>U452+U434</f>
        <v>0</v>
      </c>
      <c r="V470" s="10">
        <f>V452+V434</f>
        <v>0</v>
      </c>
      <c r="W470" s="10">
        <f>W452+W434</f>
        <v>0</v>
      </c>
      <c r="X470" s="10">
        <f>X452+X434</f>
        <v>0</v>
      </c>
    </row>
    <row r="471" spans="1:24" ht="12.75">
      <c r="A471" s="1" t="s">
        <v>40</v>
      </c>
      <c r="B471" t="s">
        <v>45</v>
      </c>
      <c r="E471" s="10">
        <f aca="true" t="shared" si="280" ref="E471:M471">E453+E435</f>
        <v>0</v>
      </c>
      <c r="F471" s="10">
        <f t="shared" si="280"/>
        <v>0</v>
      </c>
      <c r="G471" s="10">
        <f t="shared" si="280"/>
        <v>0</v>
      </c>
      <c r="H471" s="10">
        <f t="shared" si="280"/>
        <v>0</v>
      </c>
      <c r="I471" s="10">
        <f t="shared" si="280"/>
        <v>0</v>
      </c>
      <c r="J471" s="10">
        <f t="shared" si="280"/>
        <v>0</v>
      </c>
      <c r="K471" s="10">
        <f t="shared" si="280"/>
        <v>0</v>
      </c>
      <c r="L471" s="10">
        <f t="shared" si="280"/>
        <v>0</v>
      </c>
      <c r="M471" s="10">
        <f t="shared" si="280"/>
        <v>0</v>
      </c>
      <c r="N471" s="10">
        <f t="shared" si="277"/>
        <v>0</v>
      </c>
      <c r="O471" s="10">
        <f t="shared" si="277"/>
        <v>0</v>
      </c>
      <c r="P471" s="10">
        <f t="shared" si="278"/>
        <v>0</v>
      </c>
      <c r="Q471" s="10">
        <f t="shared" si="278"/>
        <v>0</v>
      </c>
      <c r="R471" s="10">
        <f t="shared" si="279"/>
        <v>0</v>
      </c>
      <c r="S471" s="10">
        <f t="shared" si="279"/>
        <v>0</v>
      </c>
      <c r="T471" s="10">
        <f>T453+T435</f>
        <v>0</v>
      </c>
      <c r="U471" s="10">
        <f>U453+U435</f>
        <v>0</v>
      </c>
      <c r="V471" s="10">
        <f>V453+V435</f>
        <v>0</v>
      </c>
      <c r="W471" s="10">
        <f>W453+W435</f>
        <v>0</v>
      </c>
      <c r="X471" s="10">
        <f>X453+X435</f>
        <v>0</v>
      </c>
    </row>
    <row r="472" spans="1:24" ht="12.75">
      <c r="A472" s="1" t="s">
        <v>41</v>
      </c>
      <c r="B472" t="s">
        <v>44</v>
      </c>
      <c r="E472" s="10">
        <f aca="true" t="shared" si="281" ref="E472:M472">E454+E436</f>
        <v>0</v>
      </c>
      <c r="F472" s="10">
        <f t="shared" si="281"/>
        <v>0</v>
      </c>
      <c r="G472" s="10">
        <f t="shared" si="281"/>
        <v>0</v>
      </c>
      <c r="H472" s="10">
        <f t="shared" si="281"/>
        <v>0</v>
      </c>
      <c r="I472" s="10">
        <f t="shared" si="281"/>
        <v>0</v>
      </c>
      <c r="J472" s="10">
        <f t="shared" si="281"/>
        <v>0</v>
      </c>
      <c r="K472" s="10">
        <f t="shared" si="281"/>
        <v>0</v>
      </c>
      <c r="L472" s="10">
        <f t="shared" si="281"/>
        <v>0</v>
      </c>
      <c r="M472" s="10">
        <f t="shared" si="281"/>
        <v>0</v>
      </c>
      <c r="N472" s="10">
        <f t="shared" si="277"/>
        <v>0</v>
      </c>
      <c r="O472" s="10">
        <f t="shared" si="277"/>
        <v>0</v>
      </c>
      <c r="P472" s="10">
        <f t="shared" si="278"/>
        <v>0</v>
      </c>
      <c r="Q472" s="10">
        <f t="shared" si="278"/>
        <v>0</v>
      </c>
      <c r="R472" s="10">
        <f t="shared" si="279"/>
        <v>0</v>
      </c>
      <c r="S472" s="10">
        <f t="shared" si="279"/>
        <v>0</v>
      </c>
      <c r="T472" s="10">
        <f>T454+T436</f>
        <v>0</v>
      </c>
      <c r="U472" s="10">
        <f>U454+U436</f>
        <v>0</v>
      </c>
      <c r="V472" s="10">
        <f>V454+V436</f>
        <v>0</v>
      </c>
      <c r="W472" s="10">
        <f>W454+W436</f>
        <v>0</v>
      </c>
      <c r="X472" s="10">
        <f>X454+X436</f>
        <v>0</v>
      </c>
    </row>
    <row r="473" spans="1:24" ht="12.75">
      <c r="A473" s="1" t="s">
        <v>42</v>
      </c>
      <c r="B473" t="s">
        <v>43</v>
      </c>
      <c r="E473" s="10">
        <f aca="true" t="shared" si="282" ref="E473:M473">E455+E437</f>
        <v>0</v>
      </c>
      <c r="F473" s="10">
        <f t="shared" si="282"/>
        <v>0</v>
      </c>
      <c r="G473" s="10">
        <f t="shared" si="282"/>
        <v>0</v>
      </c>
      <c r="H473" s="10">
        <f t="shared" si="282"/>
        <v>0</v>
      </c>
      <c r="I473" s="10">
        <f t="shared" si="282"/>
        <v>0</v>
      </c>
      <c r="J473" s="10">
        <f t="shared" si="282"/>
        <v>0</v>
      </c>
      <c r="K473" s="10">
        <f t="shared" si="282"/>
        <v>0</v>
      </c>
      <c r="L473" s="10">
        <f t="shared" si="282"/>
        <v>0</v>
      </c>
      <c r="M473" s="10">
        <f t="shared" si="282"/>
        <v>0</v>
      </c>
      <c r="N473" s="10">
        <f t="shared" si="277"/>
        <v>0</v>
      </c>
      <c r="O473" s="10">
        <f t="shared" si="277"/>
        <v>0</v>
      </c>
      <c r="P473" s="10">
        <f t="shared" si="278"/>
        <v>0</v>
      </c>
      <c r="Q473" s="10">
        <f t="shared" si="278"/>
        <v>0</v>
      </c>
      <c r="R473" s="10">
        <f t="shared" si="279"/>
        <v>0</v>
      </c>
      <c r="S473" s="10">
        <f t="shared" si="279"/>
        <v>0</v>
      </c>
      <c r="T473" s="10">
        <f>T455+T437</f>
        <v>0</v>
      </c>
      <c r="U473" s="10">
        <f>U455+U437</f>
        <v>0</v>
      </c>
      <c r="V473" s="10">
        <f>V455+V437</f>
        <v>0</v>
      </c>
      <c r="W473" s="10">
        <f>W455+W437</f>
        <v>0</v>
      </c>
      <c r="X473" s="10">
        <f>X455+X437</f>
        <v>0</v>
      </c>
    </row>
    <row r="474" spans="1:24" ht="12.75">
      <c r="A474" s="1" t="s">
        <v>0</v>
      </c>
      <c r="B474" t="s">
        <v>9</v>
      </c>
      <c r="E474" s="10">
        <f aca="true" t="shared" si="283" ref="E474:M474">E456+E438</f>
        <v>0</v>
      </c>
      <c r="F474" s="10">
        <f t="shared" si="283"/>
        <v>22728.384000000002</v>
      </c>
      <c r="G474" s="10">
        <f t="shared" si="283"/>
        <v>23259.962743968954</v>
      </c>
      <c r="H474" s="10">
        <f t="shared" si="283"/>
        <v>29467.51619685711</v>
      </c>
      <c r="I474" s="10">
        <f t="shared" si="283"/>
        <v>32914.006870651974</v>
      </c>
      <c r="J474" s="10">
        <f t="shared" si="283"/>
        <v>27516.235222906427</v>
      </c>
      <c r="K474" s="10">
        <f t="shared" si="283"/>
        <v>27093.090850864333</v>
      </c>
      <c r="L474" s="10">
        <f t="shared" si="283"/>
        <v>31919.0516846626</v>
      </c>
      <c r="M474" s="10">
        <f t="shared" si="283"/>
        <v>33544.96926970376</v>
      </c>
      <c r="N474" s="10">
        <f t="shared" si="277"/>
        <v>33482.032433156994</v>
      </c>
      <c r="O474" s="10">
        <f t="shared" si="277"/>
        <v>40827.47220954235</v>
      </c>
      <c r="P474" s="10">
        <f t="shared" si="278"/>
        <v>49400.63090743742</v>
      </c>
      <c r="Q474" s="10">
        <f t="shared" si="278"/>
        <v>54406.8002765286</v>
      </c>
      <c r="R474" s="10">
        <f t="shared" si="279"/>
        <v>64964.1455798823</v>
      </c>
      <c r="S474" s="10">
        <f t="shared" si="279"/>
        <v>63818.436997047975</v>
      </c>
      <c r="T474" s="10">
        <f>T456+T438</f>
        <v>62672.72841421365</v>
      </c>
      <c r="U474" s="10">
        <f>U456+U438</f>
        <v>61527.019831379315</v>
      </c>
      <c r="V474" s="10">
        <f>V456+V438</f>
        <v>60381.31124854499</v>
      </c>
      <c r="W474" s="10">
        <f>W456+W438</f>
        <v>59235.60266571066</v>
      </c>
      <c r="X474" s="10">
        <f>X456+X438</f>
        <v>58089.89408287634</v>
      </c>
    </row>
    <row r="475" spans="1:24" ht="12.75">
      <c r="A475" s="2" t="s">
        <v>1</v>
      </c>
      <c r="B475" t="s">
        <v>10</v>
      </c>
      <c r="E475" s="10">
        <f aca="true" t="shared" si="284" ref="E475:M475">E457+E439</f>
        <v>0</v>
      </c>
      <c r="F475" s="10">
        <f t="shared" si="284"/>
        <v>0</v>
      </c>
      <c r="G475" s="10">
        <f t="shared" si="284"/>
        <v>0</v>
      </c>
      <c r="H475" s="10">
        <f t="shared" si="284"/>
        <v>0</v>
      </c>
      <c r="I475" s="10">
        <f t="shared" si="284"/>
        <v>0</v>
      </c>
      <c r="J475" s="10">
        <f t="shared" si="284"/>
        <v>0</v>
      </c>
      <c r="K475" s="10">
        <f t="shared" si="284"/>
        <v>0</v>
      </c>
      <c r="L475" s="10">
        <f t="shared" si="284"/>
        <v>0</v>
      </c>
      <c r="M475" s="10">
        <f t="shared" si="284"/>
        <v>0</v>
      </c>
      <c r="N475" s="10">
        <f t="shared" si="277"/>
        <v>0</v>
      </c>
      <c r="O475" s="10">
        <f t="shared" si="277"/>
        <v>0</v>
      </c>
      <c r="P475" s="10">
        <f t="shared" si="278"/>
        <v>0</v>
      </c>
      <c r="Q475" s="10">
        <f t="shared" si="278"/>
        <v>0</v>
      </c>
      <c r="R475" s="10">
        <f t="shared" si="279"/>
        <v>0</v>
      </c>
      <c r="S475" s="10">
        <f t="shared" si="279"/>
        <v>0</v>
      </c>
      <c r="T475" s="10">
        <f>T457+T439</f>
        <v>0</v>
      </c>
      <c r="U475" s="10">
        <f>U457+U439</f>
        <v>0</v>
      </c>
      <c r="V475" s="10">
        <f>V457+V439</f>
        <v>0</v>
      </c>
      <c r="W475" s="10">
        <f>W457+W439</f>
        <v>0</v>
      </c>
      <c r="X475" s="10">
        <f>X457+X439</f>
        <v>0</v>
      </c>
    </row>
    <row r="476" spans="1:24" ht="12.75">
      <c r="A476" s="2" t="s">
        <v>2</v>
      </c>
      <c r="B476" t="s">
        <v>11</v>
      </c>
      <c r="E476" s="10">
        <f aca="true" t="shared" si="285" ref="E476:M476">E458+E440</f>
        <v>0</v>
      </c>
      <c r="F476" s="10">
        <f t="shared" si="285"/>
        <v>0</v>
      </c>
      <c r="G476" s="10">
        <f t="shared" si="285"/>
        <v>0</v>
      </c>
      <c r="H476" s="10">
        <f t="shared" si="285"/>
        <v>0</v>
      </c>
      <c r="I476" s="10">
        <f t="shared" si="285"/>
        <v>0</v>
      </c>
      <c r="J476" s="10">
        <f t="shared" si="285"/>
        <v>0</v>
      </c>
      <c r="K476" s="10">
        <f t="shared" si="285"/>
        <v>0</v>
      </c>
      <c r="L476" s="10">
        <f t="shared" si="285"/>
        <v>0</v>
      </c>
      <c r="M476" s="10">
        <f t="shared" si="285"/>
        <v>0</v>
      </c>
      <c r="N476" s="10">
        <f t="shared" si="277"/>
        <v>0</v>
      </c>
      <c r="O476" s="10">
        <f t="shared" si="277"/>
        <v>0</v>
      </c>
      <c r="P476" s="10">
        <f t="shared" si="278"/>
        <v>0</v>
      </c>
      <c r="Q476" s="10">
        <f t="shared" si="278"/>
        <v>0</v>
      </c>
      <c r="R476" s="10">
        <f t="shared" si="279"/>
        <v>0</v>
      </c>
      <c r="S476" s="10">
        <f t="shared" si="279"/>
        <v>0</v>
      </c>
      <c r="T476" s="10">
        <f>T458+T440</f>
        <v>0</v>
      </c>
      <c r="U476" s="10">
        <f>U458+U440</f>
        <v>0</v>
      </c>
      <c r="V476" s="10">
        <f>V458+V440</f>
        <v>0</v>
      </c>
      <c r="W476" s="10">
        <f>W458+W440</f>
        <v>0</v>
      </c>
      <c r="X476" s="10">
        <f>X458+X440</f>
        <v>0</v>
      </c>
    </row>
    <row r="477" spans="1:24" ht="12.75">
      <c r="A477" s="2" t="s">
        <v>3</v>
      </c>
      <c r="B477" t="s">
        <v>12</v>
      </c>
      <c r="E477" s="10">
        <f aca="true" t="shared" si="286" ref="E477:M477">E459+E441</f>
        <v>0</v>
      </c>
      <c r="F477" s="10">
        <f t="shared" si="286"/>
        <v>0</v>
      </c>
      <c r="G477" s="10">
        <f t="shared" si="286"/>
        <v>0</v>
      </c>
      <c r="H477" s="10">
        <f t="shared" si="286"/>
        <v>0</v>
      </c>
      <c r="I477" s="10">
        <f t="shared" si="286"/>
        <v>0</v>
      </c>
      <c r="J477" s="10">
        <f t="shared" si="286"/>
        <v>0</v>
      </c>
      <c r="K477" s="10">
        <f t="shared" si="286"/>
        <v>0</v>
      </c>
      <c r="L477" s="10">
        <f t="shared" si="286"/>
        <v>0</v>
      </c>
      <c r="M477" s="10">
        <f t="shared" si="286"/>
        <v>0</v>
      </c>
      <c r="N477" s="10">
        <f t="shared" si="277"/>
        <v>0</v>
      </c>
      <c r="O477" s="10">
        <f t="shared" si="277"/>
        <v>0</v>
      </c>
      <c r="P477" s="10">
        <f t="shared" si="278"/>
        <v>0</v>
      </c>
      <c r="Q477" s="10">
        <f t="shared" si="278"/>
        <v>0</v>
      </c>
      <c r="R477" s="10">
        <f t="shared" si="279"/>
        <v>0</v>
      </c>
      <c r="S477" s="10">
        <f t="shared" si="279"/>
        <v>0</v>
      </c>
      <c r="T477" s="10">
        <f>T459+T441</f>
        <v>0</v>
      </c>
      <c r="U477" s="10">
        <f>U459+U441</f>
        <v>0</v>
      </c>
      <c r="V477" s="10">
        <f>V459+V441</f>
        <v>0</v>
      </c>
      <c r="W477" s="10">
        <f>W459+W441</f>
        <v>0</v>
      </c>
      <c r="X477" s="10">
        <f>X459+X441</f>
        <v>0</v>
      </c>
    </row>
    <row r="478" spans="1:24" ht="12.75">
      <c r="A478" s="2" t="s">
        <v>4</v>
      </c>
      <c r="B478" t="s">
        <v>13</v>
      </c>
      <c r="E478" s="10">
        <f aca="true" t="shared" si="287" ref="E478:M478">E460+E442</f>
        <v>0</v>
      </c>
      <c r="F478" s="10">
        <f t="shared" si="287"/>
        <v>0</v>
      </c>
      <c r="G478" s="10">
        <f t="shared" si="287"/>
        <v>0</v>
      </c>
      <c r="H478" s="10">
        <f t="shared" si="287"/>
        <v>0</v>
      </c>
      <c r="I478" s="10">
        <f t="shared" si="287"/>
        <v>0</v>
      </c>
      <c r="J478" s="10">
        <f t="shared" si="287"/>
        <v>0</v>
      </c>
      <c r="K478" s="10">
        <f t="shared" si="287"/>
        <v>0</v>
      </c>
      <c r="L478" s="10">
        <f t="shared" si="287"/>
        <v>0</v>
      </c>
      <c r="M478" s="10">
        <f t="shared" si="287"/>
        <v>0</v>
      </c>
      <c r="N478" s="10">
        <f t="shared" si="277"/>
        <v>0</v>
      </c>
      <c r="O478" s="10">
        <f t="shared" si="277"/>
        <v>0</v>
      </c>
      <c r="P478" s="10">
        <f t="shared" si="278"/>
        <v>0</v>
      </c>
      <c r="Q478" s="10">
        <f t="shared" si="278"/>
        <v>0</v>
      </c>
      <c r="R478" s="10">
        <f t="shared" si="279"/>
        <v>0</v>
      </c>
      <c r="S478" s="10">
        <f t="shared" si="279"/>
        <v>0</v>
      </c>
      <c r="T478" s="10">
        <f>T460+T442</f>
        <v>0</v>
      </c>
      <c r="U478" s="10">
        <f>U460+U442</f>
        <v>0</v>
      </c>
      <c r="V478" s="10">
        <f>V460+V442</f>
        <v>0</v>
      </c>
      <c r="W478" s="10">
        <f>W460+W442</f>
        <v>0</v>
      </c>
      <c r="X478" s="10">
        <f>X460+X442</f>
        <v>0</v>
      </c>
    </row>
    <row r="479" spans="1:24" ht="12.75">
      <c r="A479" s="2" t="s">
        <v>5</v>
      </c>
      <c r="B479" t="s">
        <v>14</v>
      </c>
      <c r="E479" s="10">
        <f aca="true" t="shared" si="288" ref="E479:M479">E461+E443</f>
        <v>0</v>
      </c>
      <c r="F479" s="10">
        <f t="shared" si="288"/>
        <v>0</v>
      </c>
      <c r="G479" s="10">
        <f t="shared" si="288"/>
        <v>0</v>
      </c>
      <c r="H479" s="10">
        <f t="shared" si="288"/>
        <v>0</v>
      </c>
      <c r="I479" s="10">
        <f t="shared" si="288"/>
        <v>0</v>
      </c>
      <c r="J479" s="10">
        <f t="shared" si="288"/>
        <v>0</v>
      </c>
      <c r="K479" s="10">
        <f t="shared" si="288"/>
        <v>0</v>
      </c>
      <c r="L479" s="10">
        <f t="shared" si="288"/>
        <v>0</v>
      </c>
      <c r="M479" s="10">
        <f t="shared" si="288"/>
        <v>0</v>
      </c>
      <c r="N479" s="10">
        <f t="shared" si="277"/>
        <v>0</v>
      </c>
      <c r="O479" s="10">
        <f t="shared" si="277"/>
        <v>0</v>
      </c>
      <c r="P479" s="10">
        <f t="shared" si="278"/>
        <v>0</v>
      </c>
      <c r="Q479" s="10">
        <f t="shared" si="278"/>
        <v>0</v>
      </c>
      <c r="R479" s="10">
        <f t="shared" si="279"/>
        <v>0</v>
      </c>
      <c r="S479" s="10">
        <f t="shared" si="279"/>
        <v>0</v>
      </c>
      <c r="T479" s="10">
        <f>T461+T443</f>
        <v>0</v>
      </c>
      <c r="U479" s="10">
        <f>U461+U443</f>
        <v>0</v>
      </c>
      <c r="V479" s="10">
        <f>V461+V443</f>
        <v>0</v>
      </c>
      <c r="W479" s="10">
        <f>W461+W443</f>
        <v>0</v>
      </c>
      <c r="X479" s="10">
        <f>X461+X443</f>
        <v>0</v>
      </c>
    </row>
    <row r="480" spans="1:24" ht="12.75">
      <c r="A480" s="2" t="s">
        <v>6</v>
      </c>
      <c r="B480" t="s">
        <v>15</v>
      </c>
      <c r="E480" s="10">
        <f aca="true" t="shared" si="289" ref="E480:M480">E462+E444</f>
        <v>0</v>
      </c>
      <c r="F480" s="10">
        <f t="shared" si="289"/>
        <v>0</v>
      </c>
      <c r="G480" s="10">
        <f t="shared" si="289"/>
        <v>0</v>
      </c>
      <c r="H480" s="10">
        <f t="shared" si="289"/>
        <v>0</v>
      </c>
      <c r="I480" s="10">
        <f t="shared" si="289"/>
        <v>0</v>
      </c>
      <c r="J480" s="10">
        <f t="shared" si="289"/>
        <v>0</v>
      </c>
      <c r="K480" s="10">
        <f t="shared" si="289"/>
        <v>0</v>
      </c>
      <c r="L480" s="10">
        <f t="shared" si="289"/>
        <v>0</v>
      </c>
      <c r="M480" s="10">
        <f t="shared" si="289"/>
        <v>0</v>
      </c>
      <c r="N480" s="10">
        <f t="shared" si="277"/>
        <v>0</v>
      </c>
      <c r="O480" s="10">
        <f t="shared" si="277"/>
        <v>0</v>
      </c>
      <c r="P480" s="10">
        <f t="shared" si="278"/>
        <v>0</v>
      </c>
      <c r="Q480" s="10">
        <f t="shared" si="278"/>
        <v>0</v>
      </c>
      <c r="R480" s="10">
        <f t="shared" si="279"/>
        <v>0</v>
      </c>
      <c r="S480" s="10">
        <f t="shared" si="279"/>
        <v>0</v>
      </c>
      <c r="T480" s="10">
        <f>T462+T444</f>
        <v>0</v>
      </c>
      <c r="U480" s="10">
        <f>U462+U444</f>
        <v>0</v>
      </c>
      <c r="V480" s="10">
        <f>V462+V444</f>
        <v>0</v>
      </c>
      <c r="W480" s="10">
        <f>W462+W444</f>
        <v>0</v>
      </c>
      <c r="X480" s="10">
        <f>X462+X444</f>
        <v>0</v>
      </c>
    </row>
    <row r="481" spans="1:24" ht="12.75">
      <c r="A481" s="2" t="s">
        <v>7</v>
      </c>
      <c r="B481" t="s">
        <v>16</v>
      </c>
      <c r="E481" s="10">
        <f aca="true" t="shared" si="290" ref="E481:M481">E463+E445</f>
        <v>0</v>
      </c>
      <c r="F481" s="10">
        <f t="shared" si="290"/>
        <v>83016</v>
      </c>
      <c r="G481" s="10">
        <f t="shared" si="290"/>
        <v>107725.53056037046</v>
      </c>
      <c r="H481" s="10">
        <f t="shared" si="290"/>
        <v>116370.41559608367</v>
      </c>
      <c r="I481" s="10">
        <f t="shared" si="290"/>
        <v>92103.09701535676</v>
      </c>
      <c r="J481" s="10">
        <f t="shared" si="290"/>
        <v>90918.49675885656</v>
      </c>
      <c r="K481" s="10">
        <f t="shared" si="290"/>
        <v>113050.38437288642</v>
      </c>
      <c r="L481" s="10">
        <f t="shared" si="290"/>
        <v>118750.86436488554</v>
      </c>
      <c r="M481" s="10">
        <f t="shared" si="290"/>
        <v>118129.72010114064</v>
      </c>
      <c r="N481" s="10">
        <f t="shared" si="277"/>
        <v>155670.33519186135</v>
      </c>
      <c r="O481" s="10">
        <f t="shared" si="277"/>
        <v>186724.41016410023</v>
      </c>
      <c r="P481" s="10">
        <f t="shared" si="278"/>
        <v>193158.9527618526</v>
      </c>
      <c r="Q481" s="10">
        <f t="shared" si="278"/>
        <v>249980.49179346056</v>
      </c>
      <c r="R481" s="10">
        <f t="shared" si="279"/>
        <v>232014.80564243678</v>
      </c>
      <c r="S481" s="10">
        <f t="shared" si="279"/>
        <v>227922.98927517136</v>
      </c>
      <c r="T481" s="10">
        <f>T463+T445</f>
        <v>223831.1729079059</v>
      </c>
      <c r="U481" s="10">
        <f>U463+U445</f>
        <v>219739.3565406404</v>
      </c>
      <c r="V481" s="10">
        <f>V463+V445</f>
        <v>215647.54017337496</v>
      </c>
      <c r="W481" s="10">
        <f>W463+W445</f>
        <v>211555.7238061095</v>
      </c>
      <c r="X481" s="10">
        <f>X463+X445</f>
        <v>207463.90743884406</v>
      </c>
    </row>
    <row r="482" spans="1:24" ht="12.75">
      <c r="A482" s="2" t="s">
        <v>8</v>
      </c>
      <c r="B482" t="s">
        <v>17</v>
      </c>
      <c r="E482" s="10">
        <f aca="true" t="shared" si="291" ref="E482:M482">E464+E446</f>
        <v>0</v>
      </c>
      <c r="F482" s="10">
        <f t="shared" si="291"/>
        <v>0</v>
      </c>
      <c r="G482" s="10">
        <f t="shared" si="291"/>
        <v>0</v>
      </c>
      <c r="H482" s="10">
        <f t="shared" si="291"/>
        <v>0</v>
      </c>
      <c r="I482" s="10">
        <f t="shared" si="291"/>
        <v>0</v>
      </c>
      <c r="J482" s="10">
        <f t="shared" si="291"/>
        <v>0</v>
      </c>
      <c r="K482" s="10">
        <f t="shared" si="291"/>
        <v>0</v>
      </c>
      <c r="L482" s="10">
        <f t="shared" si="291"/>
        <v>0</v>
      </c>
      <c r="M482" s="10">
        <f t="shared" si="291"/>
        <v>0</v>
      </c>
      <c r="N482" s="10">
        <f t="shared" si="277"/>
        <v>0</v>
      </c>
      <c r="O482" s="10">
        <f t="shared" si="277"/>
        <v>0</v>
      </c>
      <c r="P482" s="10">
        <f t="shared" si="278"/>
        <v>0</v>
      </c>
      <c r="Q482" s="10">
        <f t="shared" si="278"/>
        <v>0</v>
      </c>
      <c r="R482" s="10">
        <f t="shared" si="279"/>
        <v>0</v>
      </c>
      <c r="S482" s="10">
        <f t="shared" si="279"/>
        <v>0</v>
      </c>
      <c r="T482" s="10">
        <f>T464+T446</f>
        <v>0</v>
      </c>
      <c r="U482" s="10">
        <f>U464+U446</f>
        <v>0</v>
      </c>
      <c r="V482" s="10">
        <f>V464+V446</f>
        <v>0</v>
      </c>
      <c r="W482" s="10">
        <f>W464+W446</f>
        <v>0</v>
      </c>
      <c r="X482" s="10">
        <f>X464+X446</f>
        <v>0</v>
      </c>
    </row>
    <row r="483" spans="1:24" ht="12.75">
      <c r="A483" s="2" t="s">
        <v>28</v>
      </c>
      <c r="B483" t="s">
        <v>18</v>
      </c>
      <c r="E483" s="10">
        <f aca="true" t="shared" si="292" ref="E483:M483">E465+E447</f>
        <v>0</v>
      </c>
      <c r="F483" s="10">
        <f t="shared" si="292"/>
        <v>0</v>
      </c>
      <c r="G483" s="10">
        <f t="shared" si="292"/>
        <v>0</v>
      </c>
      <c r="H483" s="10">
        <f t="shared" si="292"/>
        <v>0</v>
      </c>
      <c r="I483" s="10">
        <f t="shared" si="292"/>
        <v>0</v>
      </c>
      <c r="J483" s="10">
        <f t="shared" si="292"/>
        <v>0</v>
      </c>
      <c r="K483" s="10">
        <f t="shared" si="292"/>
        <v>0</v>
      </c>
      <c r="L483" s="10">
        <f t="shared" si="292"/>
        <v>0</v>
      </c>
      <c r="M483" s="10">
        <f t="shared" si="292"/>
        <v>0</v>
      </c>
      <c r="N483" s="10">
        <f t="shared" si="277"/>
        <v>0</v>
      </c>
      <c r="O483" s="10">
        <f t="shared" si="277"/>
        <v>0</v>
      </c>
      <c r="P483" s="10">
        <f t="shared" si="278"/>
        <v>0</v>
      </c>
      <c r="Q483" s="10">
        <f t="shared" si="278"/>
        <v>0</v>
      </c>
      <c r="R483" s="10">
        <f t="shared" si="279"/>
        <v>0</v>
      </c>
      <c r="S483" s="10">
        <f t="shared" si="279"/>
        <v>0</v>
      </c>
      <c r="T483" s="10">
        <f>T465+T447</f>
        <v>0</v>
      </c>
      <c r="U483" s="10">
        <f>U465+U447</f>
        <v>0</v>
      </c>
      <c r="V483" s="10">
        <f>V465+V447</f>
        <v>0</v>
      </c>
      <c r="W483" s="10">
        <f>W465+W447</f>
        <v>0</v>
      </c>
      <c r="X483" s="10">
        <f>X465+X447</f>
        <v>0</v>
      </c>
    </row>
    <row r="484" spans="1:24" ht="12.75">
      <c r="A484" s="2" t="s">
        <v>29</v>
      </c>
      <c r="E484" s="10">
        <f aca="true" t="shared" si="293" ref="E484:M484">E466+E448</f>
        <v>0</v>
      </c>
      <c r="F484" s="10">
        <f t="shared" si="293"/>
        <v>4063.488</v>
      </c>
      <c r="G484" s="10">
        <f t="shared" si="293"/>
        <v>4451.6088454687</v>
      </c>
      <c r="H484" s="10">
        <f t="shared" si="293"/>
        <v>5533.613674029455</v>
      </c>
      <c r="I484" s="10">
        <f t="shared" si="293"/>
        <v>6199.328934756597</v>
      </c>
      <c r="J484" s="10">
        <f t="shared" si="293"/>
        <v>5327.948851255988</v>
      </c>
      <c r="K484" s="10">
        <f t="shared" si="293"/>
        <v>5070.897443685856</v>
      </c>
      <c r="L484" s="10">
        <f t="shared" si="293"/>
        <v>5856.619045842344</v>
      </c>
      <c r="M484" s="10">
        <f t="shared" si="293"/>
        <v>6172.7285710038595</v>
      </c>
      <c r="N484" s="10">
        <f t="shared" si="277"/>
        <v>6175.554469437055</v>
      </c>
      <c r="O484" s="10">
        <f t="shared" si="277"/>
        <v>7700.501728027808</v>
      </c>
      <c r="P484" s="10">
        <f t="shared" si="278"/>
        <v>9484.221395536537</v>
      </c>
      <c r="Q484" s="10">
        <f t="shared" si="278"/>
        <v>10352.342332834094</v>
      </c>
      <c r="R484" s="10">
        <f t="shared" si="279"/>
        <v>12374.12296759663</v>
      </c>
      <c r="S484" s="10">
        <f t="shared" si="279"/>
        <v>12155.892761342473</v>
      </c>
      <c r="T484" s="10">
        <f>T466+T448</f>
        <v>11937.662555088315</v>
      </c>
      <c r="U484" s="10">
        <f>U466+U448</f>
        <v>11719.432348834156</v>
      </c>
      <c r="V484" s="10">
        <f>V466+V448</f>
        <v>11501.202142579998</v>
      </c>
      <c r="W484" s="10">
        <f>W466+W448</f>
        <v>11282.971936325841</v>
      </c>
      <c r="X484" s="10">
        <f>X466+X448</f>
        <v>11064.741730071684</v>
      </c>
    </row>
    <row r="486" spans="1:24" ht="12.75">
      <c r="A486" s="2" t="s">
        <v>46</v>
      </c>
      <c r="E486" s="10">
        <v>0</v>
      </c>
      <c r="F486" s="10">
        <f>-F$17*(1-$B$8)</f>
        <v>0</v>
      </c>
      <c r="G486" s="10">
        <f>-G$17*(1-$B$8)</f>
        <v>0</v>
      </c>
      <c r="H486" s="10">
        <f aca="true" t="shared" si="294" ref="H486:X486">-H$17*(1-$B$8)</f>
        <v>0</v>
      </c>
      <c r="I486" s="10">
        <f t="shared" si="294"/>
        <v>0</v>
      </c>
      <c r="J486" s="10">
        <f t="shared" si="294"/>
        <v>0</v>
      </c>
      <c r="K486" s="10">
        <f t="shared" si="294"/>
        <v>0</v>
      </c>
      <c r="L486" s="10">
        <f t="shared" si="294"/>
        <v>0</v>
      </c>
      <c r="M486" s="10">
        <f t="shared" si="294"/>
        <v>0</v>
      </c>
      <c r="N486" s="10">
        <f t="shared" si="294"/>
        <v>0</v>
      </c>
      <c r="O486" s="10">
        <f t="shared" si="294"/>
        <v>0</v>
      </c>
      <c r="P486" s="10">
        <f t="shared" si="294"/>
        <v>0</v>
      </c>
      <c r="Q486" s="10">
        <f t="shared" si="294"/>
        <v>0</v>
      </c>
      <c r="R486" s="10">
        <f t="shared" si="294"/>
        <v>0</v>
      </c>
      <c r="S486" s="10">
        <f t="shared" si="294"/>
        <v>0</v>
      </c>
      <c r="T486" s="10">
        <f t="shared" si="294"/>
        <v>0</v>
      </c>
      <c r="U486" s="10">
        <f t="shared" si="294"/>
        <v>0</v>
      </c>
      <c r="V486" s="10">
        <f t="shared" si="294"/>
        <v>0</v>
      </c>
      <c r="W486" s="10">
        <f t="shared" si="294"/>
        <v>0</v>
      </c>
      <c r="X486" s="10">
        <f t="shared" si="294"/>
        <v>0</v>
      </c>
    </row>
    <row r="487" spans="1:24" ht="12.75">
      <c r="A487" s="2" t="s">
        <v>26</v>
      </c>
      <c r="F487" s="6">
        <f>-F428*$B$7*(1-$B$8)</f>
        <v>0</v>
      </c>
      <c r="G487" s="6">
        <f>-G428*$B$7*(1-$B$8)</f>
        <v>0</v>
      </c>
      <c r="H487" s="6">
        <f aca="true" t="shared" si="295" ref="H487:M487">-H428*$B$7*(1-$B$8)</f>
        <v>0</v>
      </c>
      <c r="I487" s="6">
        <f t="shared" si="295"/>
        <v>0</v>
      </c>
      <c r="J487" s="6">
        <f t="shared" si="295"/>
        <v>0</v>
      </c>
      <c r="K487" s="6">
        <f t="shared" si="295"/>
        <v>0</v>
      </c>
      <c r="L487" s="6">
        <f t="shared" si="295"/>
        <v>0</v>
      </c>
      <c r="M487" s="6">
        <f t="shared" si="295"/>
        <v>0</v>
      </c>
      <c r="N487" s="6">
        <f aca="true" t="shared" si="296" ref="N487:S487">-N428*$B$7*(1-$B$8)</f>
        <v>0</v>
      </c>
      <c r="O487" s="6">
        <f t="shared" si="296"/>
        <v>0</v>
      </c>
      <c r="P487" s="6">
        <f t="shared" si="296"/>
        <v>0</v>
      </c>
      <c r="Q487" s="6">
        <f t="shared" si="296"/>
        <v>0</v>
      </c>
      <c r="R487" s="6">
        <f t="shared" si="296"/>
        <v>0</v>
      </c>
      <c r="S487" s="6">
        <f t="shared" si="296"/>
        <v>0</v>
      </c>
      <c r="T487" s="6">
        <f>-T428*$B$7*(1-$B$8)</f>
        <v>0</v>
      </c>
      <c r="U487" s="6">
        <f>-U428*$B$7*(1-$B$8)</f>
        <v>0</v>
      </c>
      <c r="V487" s="6">
        <f>-V428*$B$7*(1-$B$8)</f>
        <v>0</v>
      </c>
      <c r="W487" s="6">
        <f>-W428*$B$7*(1-$B$8)</f>
        <v>0</v>
      </c>
      <c r="X487" s="6">
        <f>-X428*$B$7*(1-$B$8)</f>
        <v>0</v>
      </c>
    </row>
    <row r="489" spans="1:24" ht="12.75">
      <c r="A489" s="2" t="s">
        <v>27</v>
      </c>
      <c r="E489" s="10">
        <f aca="true" t="shared" si="297" ref="E489:S489">SUM(E470:E488)</f>
        <v>0</v>
      </c>
      <c r="F489" s="10">
        <f t="shared" si="297"/>
        <v>109807.872</v>
      </c>
      <c r="G489" s="10">
        <f t="shared" si="297"/>
        <v>135437.1021498081</v>
      </c>
      <c r="H489" s="10">
        <f t="shared" si="297"/>
        <v>151371.54546697022</v>
      </c>
      <c r="I489" s="10">
        <f t="shared" si="297"/>
        <v>131216.43282076533</v>
      </c>
      <c r="J489" s="10">
        <f t="shared" si="297"/>
        <v>123762.68083301898</v>
      </c>
      <c r="K489" s="10">
        <f t="shared" si="297"/>
        <v>145214.3726674366</v>
      </c>
      <c r="L489" s="10">
        <f t="shared" si="297"/>
        <v>156526.53509539049</v>
      </c>
      <c r="M489" s="10">
        <f t="shared" si="297"/>
        <v>157847.41794184825</v>
      </c>
      <c r="N489" s="10">
        <f t="shared" si="297"/>
        <v>195327.9220944554</v>
      </c>
      <c r="O489" s="10">
        <f t="shared" si="297"/>
        <v>235252.38410167038</v>
      </c>
      <c r="P489" s="10">
        <f t="shared" si="297"/>
        <v>252043.80506482653</v>
      </c>
      <c r="Q489" s="10">
        <f t="shared" si="297"/>
        <v>314739.6344028232</v>
      </c>
      <c r="R489" s="10">
        <f t="shared" si="297"/>
        <v>309353.07418991573</v>
      </c>
      <c r="S489" s="10">
        <f t="shared" si="297"/>
        <v>303897.3190335618</v>
      </c>
      <c r="T489" s="10">
        <f>SUM(T470:T488)</f>
        <v>298441.5638772078</v>
      </c>
      <c r="U489" s="10">
        <f>SUM(U470:U488)</f>
        <v>292985.8087208539</v>
      </c>
      <c r="V489" s="10">
        <f>SUM(V470:V488)</f>
        <v>287530.05356449995</v>
      </c>
      <c r="W489" s="10">
        <f>SUM(W470:W488)</f>
        <v>282074.298408146</v>
      </c>
      <c r="X489" s="10">
        <f>SUM(X470:X488)</f>
        <v>276618.5432517921</v>
      </c>
    </row>
    <row r="492" ht="15.75">
      <c r="A492" s="26" t="s">
        <v>54</v>
      </c>
    </row>
    <row r="493" spans="1:5" ht="12.75">
      <c r="A493" s="5"/>
      <c r="E493" s="9" t="s">
        <v>22</v>
      </c>
    </row>
    <row r="494" spans="1:24" ht="12.75">
      <c r="A494" s="5"/>
      <c r="B494" s="6"/>
      <c r="C494" s="24" t="s">
        <v>52</v>
      </c>
      <c r="E494" s="25">
        <f>E$20</f>
        <v>1994</v>
      </c>
      <c r="F494" s="25">
        <f aca="true" t="shared" si="298" ref="F494:X494">F$20</f>
        <v>1995</v>
      </c>
      <c r="G494" s="25">
        <f t="shared" si="298"/>
        <v>1996</v>
      </c>
      <c r="H494" s="25">
        <f t="shared" si="298"/>
        <v>1997</v>
      </c>
      <c r="I494" s="25">
        <f t="shared" si="298"/>
        <v>1998</v>
      </c>
      <c r="J494" s="25">
        <f t="shared" si="298"/>
        <v>1999</v>
      </c>
      <c r="K494" s="25">
        <f t="shared" si="298"/>
        <v>2000</v>
      </c>
      <c r="L494" s="25">
        <f t="shared" si="298"/>
        <v>2001</v>
      </c>
      <c r="M494" s="25">
        <f t="shared" si="298"/>
        <v>2002</v>
      </c>
      <c r="N494" s="25">
        <f t="shared" si="298"/>
        <v>2003</v>
      </c>
      <c r="O494" s="25">
        <f t="shared" si="298"/>
        <v>2004</v>
      </c>
      <c r="P494" s="25">
        <f t="shared" si="298"/>
        <v>2005</v>
      </c>
      <c r="Q494" s="25">
        <f t="shared" si="298"/>
        <v>2006</v>
      </c>
      <c r="R494" s="25">
        <f t="shared" si="298"/>
        <v>2007</v>
      </c>
      <c r="S494" s="25">
        <f t="shared" si="298"/>
        <v>2008</v>
      </c>
      <c r="T494" s="25">
        <f t="shared" si="298"/>
        <v>2009</v>
      </c>
      <c r="U494" s="25">
        <f t="shared" si="298"/>
        <v>2010</v>
      </c>
      <c r="V494" s="25">
        <f t="shared" si="298"/>
        <v>2011</v>
      </c>
      <c r="W494" s="25">
        <f t="shared" si="298"/>
        <v>2012</v>
      </c>
      <c r="X494" s="25">
        <f t="shared" si="298"/>
        <v>2013</v>
      </c>
    </row>
    <row r="495" spans="2:24" ht="12.75">
      <c r="B495" s="6"/>
      <c r="C495" s="5" t="s">
        <v>22</v>
      </c>
      <c r="E495" s="6">
        <v>0</v>
      </c>
      <c r="F495" s="10">
        <f>$B$5</f>
        <v>100000</v>
      </c>
      <c r="G495" s="10">
        <f aca="true" t="shared" si="299" ref="G495:S495">F556</f>
        <v>140119.872</v>
      </c>
      <c r="H495" s="10">
        <f t="shared" si="299"/>
        <v>144021.79047809876</v>
      </c>
      <c r="I495" s="10">
        <f t="shared" si="299"/>
        <v>178710.88810791343</v>
      </c>
      <c r="J495" s="10">
        <f t="shared" si="299"/>
        <v>245434.15770231263</v>
      </c>
      <c r="K495" s="10">
        <f t="shared" si="299"/>
        <v>207327.17244155545</v>
      </c>
      <c r="L495" s="10">
        <f t="shared" si="299"/>
        <v>247229.89019627418</v>
      </c>
      <c r="M495" s="10">
        <f t="shared" si="299"/>
        <v>258909.86893658843</v>
      </c>
      <c r="N495" s="10">
        <f t="shared" si="299"/>
        <v>249963.49229171572</v>
      </c>
      <c r="O495" s="10">
        <f t="shared" si="299"/>
        <v>276444.1362401292</v>
      </c>
      <c r="P495" s="10">
        <f t="shared" si="299"/>
        <v>284812.79034076625</v>
      </c>
      <c r="Q495" s="10">
        <f t="shared" si="299"/>
        <v>283087.18548405636</v>
      </c>
      <c r="R495" s="10">
        <f t="shared" si="299"/>
        <v>331498.13956004696</v>
      </c>
      <c r="S495" s="10">
        <f t="shared" si="299"/>
        <v>326111.57934713946</v>
      </c>
      <c r="T495" s="10">
        <f>S556</f>
        <v>320655.8241907855</v>
      </c>
      <c r="U495" s="10">
        <f>T556</f>
        <v>315200.0690344316</v>
      </c>
      <c r="V495" s="10">
        <f>U556</f>
        <v>309744.31387807766</v>
      </c>
      <c r="W495" s="10">
        <f>V556</f>
        <v>304288.55872172373</v>
      </c>
      <c r="X495" s="10">
        <f>W556</f>
        <v>298832.8035653698</v>
      </c>
    </row>
    <row r="496" spans="2:24" ht="12.75">
      <c r="B496" s="6"/>
      <c r="C496" s="5" t="s">
        <v>25</v>
      </c>
      <c r="E496" s="9"/>
      <c r="F496" s="10">
        <f>-F$17*$B$8</f>
        <v>-4000</v>
      </c>
      <c r="G496" s="10">
        <f>-G$17*$B$8</f>
        <v>-4109.115103127079</v>
      </c>
      <c r="H496" s="10">
        <f aca="true" t="shared" si="300" ref="H496:X496">-H$17*$B$8</f>
        <v>-4234.198270126413</v>
      </c>
      <c r="I496" s="10">
        <f t="shared" si="300"/>
        <v>-4300.731869594145</v>
      </c>
      <c r="J496" s="10">
        <f t="shared" si="300"/>
        <v>-4372.588157019295</v>
      </c>
      <c r="K496" s="10">
        <f t="shared" si="300"/>
        <v>-4492.348636061211</v>
      </c>
      <c r="L496" s="10">
        <f t="shared" si="300"/>
        <v>-4660.013306719894</v>
      </c>
      <c r="M496" s="10">
        <f t="shared" si="300"/>
        <v>-4713.240186294079</v>
      </c>
      <c r="N496" s="10">
        <f t="shared" si="300"/>
        <v>-4835.662009314704</v>
      </c>
      <c r="O496" s="10">
        <f t="shared" si="300"/>
        <v>-4928.8090485695275</v>
      </c>
      <c r="P496" s="10">
        <f t="shared" si="300"/>
        <v>-5075.182967398537</v>
      </c>
      <c r="Q496" s="10">
        <f t="shared" si="300"/>
        <v>-5277.445109780439</v>
      </c>
      <c r="R496" s="10">
        <f t="shared" si="300"/>
        <v>-5386.560212907519</v>
      </c>
      <c r="S496" s="10">
        <f t="shared" si="300"/>
        <v>-5455.755156353959</v>
      </c>
      <c r="T496" s="10">
        <f t="shared" si="300"/>
        <v>-5455.755156353959</v>
      </c>
      <c r="U496" s="10">
        <f t="shared" si="300"/>
        <v>-5455.755156353959</v>
      </c>
      <c r="V496" s="10">
        <f t="shared" si="300"/>
        <v>-5455.755156353959</v>
      </c>
      <c r="W496" s="10">
        <f t="shared" si="300"/>
        <v>-5455.755156353959</v>
      </c>
      <c r="X496" s="10">
        <f t="shared" si="300"/>
        <v>-5455.755156353959</v>
      </c>
    </row>
    <row r="497" spans="2:24" ht="12.75">
      <c r="B497" s="6"/>
      <c r="C497" s="5" t="s">
        <v>48</v>
      </c>
      <c r="E497" s="9"/>
      <c r="F497" s="6">
        <f>-F495*$B$7*$B$8</f>
        <v>0</v>
      </c>
      <c r="G497" s="6">
        <f>-G495*$B$7*$B$8</f>
        <v>0</v>
      </c>
      <c r="H497" s="6">
        <f aca="true" t="shared" si="301" ref="H497:M497">-H495*$B$7*$B$8</f>
        <v>0</v>
      </c>
      <c r="I497" s="6">
        <f t="shared" si="301"/>
        <v>0</v>
      </c>
      <c r="J497" s="6">
        <f t="shared" si="301"/>
        <v>0</v>
      </c>
      <c r="K497" s="6">
        <f t="shared" si="301"/>
        <v>0</v>
      </c>
      <c r="L497" s="6">
        <f t="shared" si="301"/>
        <v>0</v>
      </c>
      <c r="M497" s="6">
        <f t="shared" si="301"/>
        <v>0</v>
      </c>
      <c r="N497" s="6">
        <f aca="true" t="shared" si="302" ref="N497:S497">-N495*$B$7*$B$8</f>
        <v>0</v>
      </c>
      <c r="O497" s="6">
        <f t="shared" si="302"/>
        <v>0</v>
      </c>
      <c r="P497" s="6">
        <f t="shared" si="302"/>
        <v>0</v>
      </c>
      <c r="Q497" s="6">
        <f t="shared" si="302"/>
        <v>0</v>
      </c>
      <c r="R497" s="6">
        <f t="shared" si="302"/>
        <v>0</v>
      </c>
      <c r="S497" s="6">
        <f t="shared" si="302"/>
        <v>0</v>
      </c>
      <c r="T497" s="6">
        <f>-T495*$B$7*$B$8</f>
        <v>0</v>
      </c>
      <c r="U497" s="6">
        <f>-U495*$B$7*$B$8</f>
        <v>0</v>
      </c>
      <c r="V497" s="6">
        <f>-V495*$B$7*$B$8</f>
        <v>0</v>
      </c>
      <c r="W497" s="6">
        <f>-W495*$B$7*$B$8</f>
        <v>0</v>
      </c>
      <c r="X497" s="6">
        <f>-X495*$B$7*$B$8</f>
        <v>0</v>
      </c>
    </row>
    <row r="498" spans="2:24" ht="12.75">
      <c r="B498" s="6"/>
      <c r="C498" s="5" t="s">
        <v>49</v>
      </c>
      <c r="E498" s="9"/>
      <c r="F498" s="10">
        <f aca="true" t="shared" si="303" ref="F498:S498">SUM(F495:F497)</f>
        <v>96000</v>
      </c>
      <c r="G498" s="10">
        <f t="shared" si="303"/>
        <v>136010.75689687292</v>
      </c>
      <c r="H498" s="10">
        <f t="shared" si="303"/>
        <v>139787.59220797234</v>
      </c>
      <c r="I498" s="10">
        <f t="shared" si="303"/>
        <v>174410.1562383193</v>
      </c>
      <c r="J498" s="10">
        <f t="shared" si="303"/>
        <v>241061.56954529334</v>
      </c>
      <c r="K498" s="10">
        <f t="shared" si="303"/>
        <v>202834.82380549423</v>
      </c>
      <c r="L498" s="10">
        <f t="shared" si="303"/>
        <v>242569.8768895543</v>
      </c>
      <c r="M498" s="10">
        <f t="shared" si="303"/>
        <v>254196.62875029436</v>
      </c>
      <c r="N498" s="10">
        <f t="shared" si="303"/>
        <v>245127.83028240103</v>
      </c>
      <c r="O498" s="10">
        <f t="shared" si="303"/>
        <v>271515.32719155966</v>
      </c>
      <c r="P498" s="10">
        <f t="shared" si="303"/>
        <v>279737.6073733677</v>
      </c>
      <c r="Q498" s="10">
        <f t="shared" si="303"/>
        <v>277809.74037427595</v>
      </c>
      <c r="R498" s="10">
        <f t="shared" si="303"/>
        <v>326111.57934713946</v>
      </c>
      <c r="S498" s="10">
        <f t="shared" si="303"/>
        <v>320655.8241907855</v>
      </c>
      <c r="T498" s="10">
        <f>SUM(T495:T497)</f>
        <v>315200.0690344316</v>
      </c>
      <c r="U498" s="10">
        <f>SUM(U495:U497)</f>
        <v>309744.31387807766</v>
      </c>
      <c r="V498" s="10">
        <f>SUM(V495:V497)</f>
        <v>304288.55872172373</v>
      </c>
      <c r="W498" s="10">
        <f>SUM(W495:W497)</f>
        <v>298832.8035653698</v>
      </c>
      <c r="X498" s="10">
        <f>SUM(X495:X497)</f>
        <v>293377.0484090159</v>
      </c>
    </row>
    <row r="499" spans="1:5" ht="12.75">
      <c r="A499" s="5"/>
      <c r="B499" s="6"/>
      <c r="E499" s="9"/>
    </row>
    <row r="500" ht="12.75">
      <c r="C500" s="7" t="s">
        <v>21</v>
      </c>
    </row>
    <row r="501" spans="1:24" ht="12.75">
      <c r="A501" s="1" t="s">
        <v>30</v>
      </c>
      <c r="B501" t="s">
        <v>31</v>
      </c>
      <c r="C501" s="23">
        <v>0.75</v>
      </c>
      <c r="E501" s="6">
        <f>E$498*$C501</f>
        <v>0</v>
      </c>
      <c r="F501" s="6">
        <f>F$498*$C501</f>
        <v>72000</v>
      </c>
      <c r="G501" s="6">
        <f>G$498*$C501</f>
        <v>102008.0676726547</v>
      </c>
      <c r="H501" s="6">
        <f>H$498*$C501</f>
        <v>104840.69415597926</v>
      </c>
      <c r="I501" s="6">
        <f>I$498*$C501</f>
        <v>130807.61717873947</v>
      </c>
      <c r="J501" s="6">
        <f>J$498*$C501</f>
        <v>180796.17715897</v>
      </c>
      <c r="K501" s="6">
        <f>K$498*$C501</f>
        <v>152126.11785412068</v>
      </c>
      <c r="L501" s="6">
        <f>L$498*$C501</f>
        <v>181927.4076671657</v>
      </c>
      <c r="M501" s="6">
        <f>M$498*$C501</f>
        <v>190647.47156272078</v>
      </c>
      <c r="N501" s="6">
        <f>N$498*$C501</f>
        <v>183845.87271180077</v>
      </c>
      <c r="O501" s="6">
        <f>O$498*$C501</f>
        <v>203636.49539366976</v>
      </c>
      <c r="P501" s="6">
        <f>P$498*$C501</f>
        <v>209803.20553002576</v>
      </c>
      <c r="Q501" s="6">
        <f>Q$498*$C501</f>
        <v>208357.30528070696</v>
      </c>
      <c r="R501" s="6">
        <f>R$498*$C501</f>
        <v>244583.6845103546</v>
      </c>
      <c r="S501" s="6">
        <f>S$498*$C501</f>
        <v>240491.86814308914</v>
      </c>
      <c r="T501" s="6">
        <f>T$498*$C501</f>
        <v>236400.0517758237</v>
      </c>
      <c r="U501" s="6">
        <f>U$498*$C501</f>
        <v>232308.23540855825</v>
      </c>
      <c r="V501" s="6">
        <f>V$498*$C501</f>
        <v>228216.4190412928</v>
      </c>
      <c r="W501" s="6">
        <f>W$498*$C501</f>
        <v>224124.60267402735</v>
      </c>
      <c r="X501" s="6">
        <f>X$498*$C501</f>
        <v>220032.7863067619</v>
      </c>
    </row>
    <row r="502" spans="1:24" ht="12.75">
      <c r="A502" s="1" t="s">
        <v>40</v>
      </c>
      <c r="B502" t="s">
        <v>45</v>
      </c>
      <c r="C502" s="23">
        <v>0</v>
      </c>
      <c r="E502" s="6">
        <f aca="true" t="shared" si="304" ref="E502:T515">E$498*$C502</f>
        <v>0</v>
      </c>
      <c r="F502" s="6">
        <f t="shared" si="304"/>
        <v>0</v>
      </c>
      <c r="G502" s="6">
        <f t="shared" si="304"/>
        <v>0</v>
      </c>
      <c r="H502" s="6">
        <f t="shared" si="304"/>
        <v>0</v>
      </c>
      <c r="I502" s="6">
        <f t="shared" si="304"/>
        <v>0</v>
      </c>
      <c r="J502" s="6">
        <f t="shared" si="304"/>
        <v>0</v>
      </c>
      <c r="K502" s="6">
        <f t="shared" si="304"/>
        <v>0</v>
      </c>
      <c r="L502" s="6">
        <f t="shared" si="304"/>
        <v>0</v>
      </c>
      <c r="M502" s="6">
        <f t="shared" si="304"/>
        <v>0</v>
      </c>
      <c r="N502" s="6">
        <f t="shared" si="304"/>
        <v>0</v>
      </c>
      <c r="O502" s="6">
        <f t="shared" si="304"/>
        <v>0</v>
      </c>
      <c r="P502" s="6">
        <f t="shared" si="304"/>
        <v>0</v>
      </c>
      <c r="Q502" s="6">
        <f t="shared" si="304"/>
        <v>0</v>
      </c>
      <c r="R502" s="6">
        <f t="shared" si="304"/>
        <v>0</v>
      </c>
      <c r="S502" s="6">
        <f t="shared" si="304"/>
        <v>0</v>
      </c>
      <c r="T502" s="6">
        <f t="shared" si="304"/>
        <v>0</v>
      </c>
      <c r="U502" s="6">
        <f>U$498*$C502</f>
        <v>0</v>
      </c>
      <c r="V502" s="6">
        <f>V$498*$C502</f>
        <v>0</v>
      </c>
      <c r="W502" s="6">
        <f>W$498*$C502</f>
        <v>0</v>
      </c>
      <c r="X502" s="6">
        <f>X$498*$C502</f>
        <v>0</v>
      </c>
    </row>
    <row r="503" spans="1:24" ht="12.75">
      <c r="A503" s="1" t="s">
        <v>41</v>
      </c>
      <c r="B503" t="s">
        <v>44</v>
      </c>
      <c r="C503" s="23">
        <v>0</v>
      </c>
      <c r="E503" s="6">
        <f t="shared" si="304"/>
        <v>0</v>
      </c>
      <c r="F503" s="6">
        <f t="shared" si="304"/>
        <v>0</v>
      </c>
      <c r="G503" s="6">
        <f t="shared" si="304"/>
        <v>0</v>
      </c>
      <c r="H503" s="6">
        <f t="shared" si="304"/>
        <v>0</v>
      </c>
      <c r="I503" s="6">
        <f t="shared" si="304"/>
        <v>0</v>
      </c>
      <c r="J503" s="6">
        <f t="shared" si="304"/>
        <v>0</v>
      </c>
      <c r="K503" s="6">
        <f t="shared" si="304"/>
        <v>0</v>
      </c>
      <c r="L503" s="6">
        <f t="shared" si="304"/>
        <v>0</v>
      </c>
      <c r="M503" s="6">
        <f t="shared" si="304"/>
        <v>0</v>
      </c>
      <c r="N503" s="6">
        <f t="shared" si="304"/>
        <v>0</v>
      </c>
      <c r="O503" s="6">
        <f t="shared" si="304"/>
        <v>0</v>
      </c>
      <c r="P503" s="6">
        <f t="shared" si="304"/>
        <v>0</v>
      </c>
      <c r="Q503" s="6">
        <f t="shared" si="304"/>
        <v>0</v>
      </c>
      <c r="R503" s="6">
        <f t="shared" si="304"/>
        <v>0</v>
      </c>
      <c r="S503" s="6">
        <f t="shared" si="304"/>
        <v>0</v>
      </c>
      <c r="T503" s="6">
        <f>T$498*$C503</f>
        <v>0</v>
      </c>
      <c r="U503" s="6">
        <f>U$498*$C503</f>
        <v>0</v>
      </c>
      <c r="V503" s="6">
        <f>V$498*$C503</f>
        <v>0</v>
      </c>
      <c r="W503" s="6">
        <f>W$498*$C503</f>
        <v>0</v>
      </c>
      <c r="X503" s="6">
        <f>X$498*$C503</f>
        <v>0</v>
      </c>
    </row>
    <row r="504" spans="1:24" ht="12.75">
      <c r="A504" s="1" t="s">
        <v>42</v>
      </c>
      <c r="B504" t="s">
        <v>43</v>
      </c>
      <c r="C504" s="23">
        <v>0</v>
      </c>
      <c r="E504" s="6">
        <f t="shared" si="304"/>
        <v>0</v>
      </c>
      <c r="F504" s="6">
        <f t="shared" si="304"/>
        <v>0</v>
      </c>
      <c r="G504" s="6">
        <f t="shared" si="304"/>
        <v>0</v>
      </c>
      <c r="H504" s="6">
        <f t="shared" si="304"/>
        <v>0</v>
      </c>
      <c r="I504" s="6">
        <f t="shared" si="304"/>
        <v>0</v>
      </c>
      <c r="J504" s="6">
        <f t="shared" si="304"/>
        <v>0</v>
      </c>
      <c r="K504" s="6">
        <f t="shared" si="304"/>
        <v>0</v>
      </c>
      <c r="L504" s="6">
        <f t="shared" si="304"/>
        <v>0</v>
      </c>
      <c r="M504" s="6">
        <f t="shared" si="304"/>
        <v>0</v>
      </c>
      <c r="N504" s="6">
        <f t="shared" si="304"/>
        <v>0</v>
      </c>
      <c r="O504" s="6">
        <f t="shared" si="304"/>
        <v>0</v>
      </c>
      <c r="P504" s="6">
        <f t="shared" si="304"/>
        <v>0</v>
      </c>
      <c r="Q504" s="6">
        <f t="shared" si="304"/>
        <v>0</v>
      </c>
      <c r="R504" s="6">
        <f t="shared" si="304"/>
        <v>0</v>
      </c>
      <c r="S504" s="6">
        <f t="shared" si="304"/>
        <v>0</v>
      </c>
      <c r="T504" s="6">
        <f>T$498*$C504</f>
        <v>0</v>
      </c>
      <c r="U504" s="6">
        <f>U$498*$C504</f>
        <v>0</v>
      </c>
      <c r="V504" s="6">
        <f>V$498*$C504</f>
        <v>0</v>
      </c>
      <c r="W504" s="6">
        <f>W$498*$C504</f>
        <v>0</v>
      </c>
      <c r="X504" s="6">
        <f>X$498*$C504</f>
        <v>0</v>
      </c>
    </row>
    <row r="505" spans="1:24" ht="12.75">
      <c r="A505" s="1" t="s">
        <v>0</v>
      </c>
      <c r="B505" t="s">
        <v>9</v>
      </c>
      <c r="C505" s="23">
        <v>0.21</v>
      </c>
      <c r="E505" s="6">
        <f t="shared" si="304"/>
        <v>0</v>
      </c>
      <c r="F505" s="6">
        <f t="shared" si="304"/>
        <v>20160</v>
      </c>
      <c r="G505" s="6">
        <f t="shared" si="304"/>
        <v>28562.25894834331</v>
      </c>
      <c r="H505" s="6">
        <f t="shared" si="304"/>
        <v>29355.39436367419</v>
      </c>
      <c r="I505" s="6">
        <f t="shared" si="304"/>
        <v>36626.13281004705</v>
      </c>
      <c r="J505" s="6">
        <f t="shared" si="304"/>
        <v>50622.9296045116</v>
      </c>
      <c r="K505" s="6">
        <f t="shared" si="304"/>
        <v>42595.312999153786</v>
      </c>
      <c r="L505" s="6">
        <f t="shared" si="304"/>
        <v>50939.6741468064</v>
      </c>
      <c r="M505" s="6">
        <f t="shared" si="304"/>
        <v>53381.29203756181</v>
      </c>
      <c r="N505" s="6">
        <f t="shared" si="304"/>
        <v>51476.84435930422</v>
      </c>
      <c r="O505" s="6">
        <f t="shared" si="304"/>
        <v>57018.21871022753</v>
      </c>
      <c r="P505" s="6">
        <f t="shared" si="304"/>
        <v>58744.897548407214</v>
      </c>
      <c r="Q505" s="6">
        <f t="shared" si="304"/>
        <v>58340.045478597945</v>
      </c>
      <c r="R505" s="6">
        <f t="shared" si="304"/>
        <v>68483.43166289928</v>
      </c>
      <c r="S505" s="6">
        <f t="shared" si="304"/>
        <v>67337.72308006496</v>
      </c>
      <c r="T505" s="6">
        <f>T$498*$C505</f>
        <v>66192.01449723063</v>
      </c>
      <c r="U505" s="6">
        <f>U$498*$C505</f>
        <v>65046.305914396304</v>
      </c>
      <c r="V505" s="6">
        <f>V$498*$C505</f>
        <v>63900.597331561985</v>
      </c>
      <c r="W505" s="6">
        <f>W$498*$C505</f>
        <v>62754.88874872766</v>
      </c>
      <c r="X505" s="6">
        <f>X$498*$C505</f>
        <v>61609.18016589333</v>
      </c>
    </row>
    <row r="506" spans="1:24" ht="12.75">
      <c r="A506" s="2" t="s">
        <v>1</v>
      </c>
      <c r="B506" t="s">
        <v>10</v>
      </c>
      <c r="C506" s="23">
        <v>0</v>
      </c>
      <c r="E506" s="6">
        <f t="shared" si="304"/>
        <v>0</v>
      </c>
      <c r="F506" s="6">
        <f t="shared" si="304"/>
        <v>0</v>
      </c>
      <c r="G506" s="6">
        <f t="shared" si="304"/>
        <v>0</v>
      </c>
      <c r="H506" s="6">
        <f t="shared" si="304"/>
        <v>0</v>
      </c>
      <c r="I506" s="6">
        <f t="shared" si="304"/>
        <v>0</v>
      </c>
      <c r="J506" s="6">
        <f t="shared" si="304"/>
        <v>0</v>
      </c>
      <c r="K506" s="6">
        <f t="shared" si="304"/>
        <v>0</v>
      </c>
      <c r="L506" s="6">
        <f t="shared" si="304"/>
        <v>0</v>
      </c>
      <c r="M506" s="6">
        <f t="shared" si="304"/>
        <v>0</v>
      </c>
      <c r="N506" s="6">
        <f t="shared" si="304"/>
        <v>0</v>
      </c>
      <c r="O506" s="6">
        <f t="shared" si="304"/>
        <v>0</v>
      </c>
      <c r="P506" s="6">
        <f t="shared" si="304"/>
        <v>0</v>
      </c>
      <c r="Q506" s="6">
        <f t="shared" si="304"/>
        <v>0</v>
      </c>
      <c r="R506" s="6">
        <f t="shared" si="304"/>
        <v>0</v>
      </c>
      <c r="S506" s="6">
        <f t="shared" si="304"/>
        <v>0</v>
      </c>
      <c r="T506" s="6">
        <f>T$498*$C506</f>
        <v>0</v>
      </c>
      <c r="U506" s="6">
        <f>U$498*$C506</f>
        <v>0</v>
      </c>
      <c r="V506" s="6">
        <f>V$498*$C506</f>
        <v>0</v>
      </c>
      <c r="W506" s="6">
        <f>W$498*$C506</f>
        <v>0</v>
      </c>
      <c r="X506" s="6">
        <f>X$498*$C506</f>
        <v>0</v>
      </c>
    </row>
    <row r="507" spans="1:24" ht="12.75">
      <c r="A507" s="2" t="s">
        <v>2</v>
      </c>
      <c r="B507" t="s">
        <v>11</v>
      </c>
      <c r="C507" s="23">
        <v>0</v>
      </c>
      <c r="E507" s="6">
        <f t="shared" si="304"/>
        <v>0</v>
      </c>
      <c r="F507" s="6">
        <f t="shared" si="304"/>
        <v>0</v>
      </c>
      <c r="G507" s="6">
        <f t="shared" si="304"/>
        <v>0</v>
      </c>
      <c r="H507" s="6">
        <f t="shared" si="304"/>
        <v>0</v>
      </c>
      <c r="I507" s="6">
        <f t="shared" si="304"/>
        <v>0</v>
      </c>
      <c r="J507" s="6">
        <f t="shared" si="304"/>
        <v>0</v>
      </c>
      <c r="K507" s="6">
        <f t="shared" si="304"/>
        <v>0</v>
      </c>
      <c r="L507" s="6">
        <f t="shared" si="304"/>
        <v>0</v>
      </c>
      <c r="M507" s="6">
        <f t="shared" si="304"/>
        <v>0</v>
      </c>
      <c r="N507" s="6">
        <f t="shared" si="304"/>
        <v>0</v>
      </c>
      <c r="O507" s="6">
        <f t="shared" si="304"/>
        <v>0</v>
      </c>
      <c r="P507" s="6">
        <f t="shared" si="304"/>
        <v>0</v>
      </c>
      <c r="Q507" s="6">
        <f t="shared" si="304"/>
        <v>0</v>
      </c>
      <c r="R507" s="6">
        <f t="shared" si="304"/>
        <v>0</v>
      </c>
      <c r="S507" s="6">
        <f t="shared" si="304"/>
        <v>0</v>
      </c>
      <c r="T507" s="6">
        <f>T$498*$C507</f>
        <v>0</v>
      </c>
      <c r="U507" s="6">
        <f>U$498*$C507</f>
        <v>0</v>
      </c>
      <c r="V507" s="6">
        <f>V$498*$C507</f>
        <v>0</v>
      </c>
      <c r="W507" s="6">
        <f>W$498*$C507</f>
        <v>0</v>
      </c>
      <c r="X507" s="6">
        <f>X$498*$C507</f>
        <v>0</v>
      </c>
    </row>
    <row r="508" spans="1:24" ht="12.75">
      <c r="A508" s="2" t="s">
        <v>3</v>
      </c>
      <c r="B508" t="s">
        <v>12</v>
      </c>
      <c r="C508" s="23">
        <v>0</v>
      </c>
      <c r="E508" s="6">
        <f t="shared" si="304"/>
        <v>0</v>
      </c>
      <c r="F508" s="6">
        <f t="shared" si="304"/>
        <v>0</v>
      </c>
      <c r="G508" s="6">
        <f t="shared" si="304"/>
        <v>0</v>
      </c>
      <c r="H508" s="6">
        <f t="shared" si="304"/>
        <v>0</v>
      </c>
      <c r="I508" s="6">
        <f t="shared" si="304"/>
        <v>0</v>
      </c>
      <c r="J508" s="6">
        <f t="shared" si="304"/>
        <v>0</v>
      </c>
      <c r="K508" s="6">
        <f t="shared" si="304"/>
        <v>0</v>
      </c>
      <c r="L508" s="6">
        <f t="shared" si="304"/>
        <v>0</v>
      </c>
      <c r="M508" s="6">
        <f t="shared" si="304"/>
        <v>0</v>
      </c>
      <c r="N508" s="6">
        <f t="shared" si="304"/>
        <v>0</v>
      </c>
      <c r="O508" s="6">
        <f t="shared" si="304"/>
        <v>0</v>
      </c>
      <c r="P508" s="6">
        <f t="shared" si="304"/>
        <v>0</v>
      </c>
      <c r="Q508" s="6">
        <f t="shared" si="304"/>
        <v>0</v>
      </c>
      <c r="R508" s="6">
        <f t="shared" si="304"/>
        <v>0</v>
      </c>
      <c r="S508" s="6">
        <f t="shared" si="304"/>
        <v>0</v>
      </c>
      <c r="T508" s="6">
        <f>T$498*$C508</f>
        <v>0</v>
      </c>
      <c r="U508" s="6">
        <f>U$498*$C508</f>
        <v>0</v>
      </c>
      <c r="V508" s="6">
        <f>V$498*$C508</f>
        <v>0</v>
      </c>
      <c r="W508" s="6">
        <f>W$498*$C508</f>
        <v>0</v>
      </c>
      <c r="X508" s="6">
        <f>X$498*$C508</f>
        <v>0</v>
      </c>
    </row>
    <row r="509" spans="1:24" ht="12.75">
      <c r="A509" s="2" t="s">
        <v>4</v>
      </c>
      <c r="B509" t="s">
        <v>13</v>
      </c>
      <c r="C509" s="23">
        <v>0</v>
      </c>
      <c r="E509" s="6">
        <f t="shared" si="304"/>
        <v>0</v>
      </c>
      <c r="F509" s="6">
        <f t="shared" si="304"/>
        <v>0</v>
      </c>
      <c r="G509" s="6">
        <f t="shared" si="304"/>
        <v>0</v>
      </c>
      <c r="H509" s="6">
        <f t="shared" si="304"/>
        <v>0</v>
      </c>
      <c r="I509" s="6">
        <f t="shared" si="304"/>
        <v>0</v>
      </c>
      <c r="J509" s="6">
        <f t="shared" si="304"/>
        <v>0</v>
      </c>
      <c r="K509" s="6">
        <f t="shared" si="304"/>
        <v>0</v>
      </c>
      <c r="L509" s="6">
        <f t="shared" si="304"/>
        <v>0</v>
      </c>
      <c r="M509" s="6">
        <f t="shared" si="304"/>
        <v>0</v>
      </c>
      <c r="N509" s="6">
        <f t="shared" si="304"/>
        <v>0</v>
      </c>
      <c r="O509" s="6">
        <f t="shared" si="304"/>
        <v>0</v>
      </c>
      <c r="P509" s="6">
        <f t="shared" si="304"/>
        <v>0</v>
      </c>
      <c r="Q509" s="6">
        <f t="shared" si="304"/>
        <v>0</v>
      </c>
      <c r="R509" s="6">
        <f t="shared" si="304"/>
        <v>0</v>
      </c>
      <c r="S509" s="6">
        <f t="shared" si="304"/>
        <v>0</v>
      </c>
      <c r="T509" s="6">
        <f>T$498*$C509</f>
        <v>0</v>
      </c>
      <c r="U509" s="6">
        <f>U$498*$C509</f>
        <v>0</v>
      </c>
      <c r="V509" s="6">
        <f>V$498*$C509</f>
        <v>0</v>
      </c>
      <c r="W509" s="6">
        <f>W$498*$C509</f>
        <v>0</v>
      </c>
      <c r="X509" s="6">
        <f>X$498*$C509</f>
        <v>0</v>
      </c>
    </row>
    <row r="510" spans="1:24" ht="12.75">
      <c r="A510" s="2" t="s">
        <v>5</v>
      </c>
      <c r="B510" t="s">
        <v>14</v>
      </c>
      <c r="C510" s="23">
        <v>0</v>
      </c>
      <c r="E510" s="6">
        <f t="shared" si="304"/>
        <v>0</v>
      </c>
      <c r="F510" s="6">
        <f t="shared" si="304"/>
        <v>0</v>
      </c>
      <c r="G510" s="6">
        <f t="shared" si="304"/>
        <v>0</v>
      </c>
      <c r="H510" s="6">
        <f t="shared" si="304"/>
        <v>0</v>
      </c>
      <c r="I510" s="6">
        <f t="shared" si="304"/>
        <v>0</v>
      </c>
      <c r="J510" s="6">
        <f t="shared" si="304"/>
        <v>0</v>
      </c>
      <c r="K510" s="6">
        <f t="shared" si="304"/>
        <v>0</v>
      </c>
      <c r="L510" s="6">
        <f t="shared" si="304"/>
        <v>0</v>
      </c>
      <c r="M510" s="6">
        <f t="shared" si="304"/>
        <v>0</v>
      </c>
      <c r="N510" s="6">
        <f t="shared" si="304"/>
        <v>0</v>
      </c>
      <c r="O510" s="6">
        <f t="shared" si="304"/>
        <v>0</v>
      </c>
      <c r="P510" s="6">
        <f t="shared" si="304"/>
        <v>0</v>
      </c>
      <c r="Q510" s="6">
        <f t="shared" si="304"/>
        <v>0</v>
      </c>
      <c r="R510" s="6">
        <f t="shared" si="304"/>
        <v>0</v>
      </c>
      <c r="S510" s="6">
        <f t="shared" si="304"/>
        <v>0</v>
      </c>
      <c r="T510" s="6">
        <f>T$498*$C510</f>
        <v>0</v>
      </c>
      <c r="U510" s="6">
        <f>U$498*$C510</f>
        <v>0</v>
      </c>
      <c r="V510" s="6">
        <f>V$498*$C510</f>
        <v>0</v>
      </c>
      <c r="W510" s="6">
        <f>W$498*$C510</f>
        <v>0</v>
      </c>
      <c r="X510" s="6">
        <f>X$498*$C510</f>
        <v>0</v>
      </c>
    </row>
    <row r="511" spans="1:24" ht="12.75">
      <c r="A511" s="2" t="s">
        <v>6</v>
      </c>
      <c r="B511" t="s">
        <v>15</v>
      </c>
      <c r="C511" s="23">
        <v>0</v>
      </c>
      <c r="E511" s="6">
        <f t="shared" si="304"/>
        <v>0</v>
      </c>
      <c r="F511" s="6">
        <f t="shared" si="304"/>
        <v>0</v>
      </c>
      <c r="G511" s="6">
        <f t="shared" si="304"/>
        <v>0</v>
      </c>
      <c r="H511" s="6">
        <f t="shared" si="304"/>
        <v>0</v>
      </c>
      <c r="I511" s="6">
        <f t="shared" si="304"/>
        <v>0</v>
      </c>
      <c r="J511" s="6">
        <f t="shared" si="304"/>
        <v>0</v>
      </c>
      <c r="K511" s="6">
        <f t="shared" si="304"/>
        <v>0</v>
      </c>
      <c r="L511" s="6">
        <f t="shared" si="304"/>
        <v>0</v>
      </c>
      <c r="M511" s="6">
        <f t="shared" si="304"/>
        <v>0</v>
      </c>
      <c r="N511" s="6">
        <f t="shared" si="304"/>
        <v>0</v>
      </c>
      <c r="O511" s="6">
        <f t="shared" si="304"/>
        <v>0</v>
      </c>
      <c r="P511" s="6">
        <f t="shared" si="304"/>
        <v>0</v>
      </c>
      <c r="Q511" s="6">
        <f t="shared" si="304"/>
        <v>0</v>
      </c>
      <c r="R511" s="6">
        <f t="shared" si="304"/>
        <v>0</v>
      </c>
      <c r="S511" s="6">
        <f t="shared" si="304"/>
        <v>0</v>
      </c>
      <c r="T511" s="6">
        <f>T$498*$C511</f>
        <v>0</v>
      </c>
      <c r="U511" s="6">
        <f>U$498*$C511</f>
        <v>0</v>
      </c>
      <c r="V511" s="6">
        <f>V$498*$C511</f>
        <v>0</v>
      </c>
      <c r="W511" s="6">
        <f>W$498*$C511</f>
        <v>0</v>
      </c>
      <c r="X511" s="6">
        <f>X$498*$C511</f>
        <v>0</v>
      </c>
    </row>
    <row r="512" spans="1:24" ht="12.75">
      <c r="A512" s="2" t="s">
        <v>7</v>
      </c>
      <c r="B512" t="s">
        <v>16</v>
      </c>
      <c r="C512" s="23">
        <v>0</v>
      </c>
      <c r="E512" s="6">
        <f t="shared" si="304"/>
        <v>0</v>
      </c>
      <c r="F512" s="6">
        <f t="shared" si="304"/>
        <v>0</v>
      </c>
      <c r="G512" s="6">
        <f t="shared" si="304"/>
        <v>0</v>
      </c>
      <c r="H512" s="6">
        <f t="shared" si="304"/>
        <v>0</v>
      </c>
      <c r="I512" s="6">
        <f t="shared" si="304"/>
        <v>0</v>
      </c>
      <c r="J512" s="6">
        <f t="shared" si="304"/>
        <v>0</v>
      </c>
      <c r="K512" s="6">
        <f t="shared" si="304"/>
        <v>0</v>
      </c>
      <c r="L512" s="6">
        <f t="shared" si="304"/>
        <v>0</v>
      </c>
      <c r="M512" s="6">
        <f t="shared" si="304"/>
        <v>0</v>
      </c>
      <c r="N512" s="6">
        <f t="shared" si="304"/>
        <v>0</v>
      </c>
      <c r="O512" s="6">
        <f t="shared" si="304"/>
        <v>0</v>
      </c>
      <c r="P512" s="6">
        <f t="shared" si="304"/>
        <v>0</v>
      </c>
      <c r="Q512" s="6">
        <f t="shared" si="304"/>
        <v>0</v>
      </c>
      <c r="R512" s="6">
        <f t="shared" si="304"/>
        <v>0</v>
      </c>
      <c r="S512" s="6">
        <f t="shared" si="304"/>
        <v>0</v>
      </c>
      <c r="T512" s="6">
        <f>T$498*$C512</f>
        <v>0</v>
      </c>
      <c r="U512" s="6">
        <f>U$498*$C512</f>
        <v>0</v>
      </c>
      <c r="V512" s="6">
        <f>V$498*$C512</f>
        <v>0</v>
      </c>
      <c r="W512" s="6">
        <f>W$498*$C512</f>
        <v>0</v>
      </c>
      <c r="X512" s="6">
        <f>X$498*$C512</f>
        <v>0</v>
      </c>
    </row>
    <row r="513" spans="1:24" ht="12.75">
      <c r="A513" s="2" t="s">
        <v>8</v>
      </c>
      <c r="B513" t="s">
        <v>17</v>
      </c>
      <c r="C513" s="23">
        <v>0</v>
      </c>
      <c r="E513" s="6">
        <f t="shared" si="304"/>
        <v>0</v>
      </c>
      <c r="F513" s="6">
        <f t="shared" si="304"/>
        <v>0</v>
      </c>
      <c r="G513" s="6">
        <f t="shared" si="304"/>
        <v>0</v>
      </c>
      <c r="H513" s="6">
        <f t="shared" si="304"/>
        <v>0</v>
      </c>
      <c r="I513" s="6">
        <f t="shared" si="304"/>
        <v>0</v>
      </c>
      <c r="J513" s="6">
        <f t="shared" si="304"/>
        <v>0</v>
      </c>
      <c r="K513" s="6">
        <f t="shared" si="304"/>
        <v>0</v>
      </c>
      <c r="L513" s="6">
        <f t="shared" si="304"/>
        <v>0</v>
      </c>
      <c r="M513" s="6">
        <f t="shared" si="304"/>
        <v>0</v>
      </c>
      <c r="N513" s="6">
        <f t="shared" si="304"/>
        <v>0</v>
      </c>
      <c r="O513" s="6">
        <f t="shared" si="304"/>
        <v>0</v>
      </c>
      <c r="P513" s="6">
        <f t="shared" si="304"/>
        <v>0</v>
      </c>
      <c r="Q513" s="6">
        <f t="shared" si="304"/>
        <v>0</v>
      </c>
      <c r="R513" s="6">
        <f t="shared" si="304"/>
        <v>0</v>
      </c>
      <c r="S513" s="6">
        <f t="shared" si="304"/>
        <v>0</v>
      </c>
      <c r="T513" s="6">
        <f>T$498*$C513</f>
        <v>0</v>
      </c>
      <c r="U513" s="6">
        <f>U$498*$C513</f>
        <v>0</v>
      </c>
      <c r="V513" s="6">
        <f>V$498*$C513</f>
        <v>0</v>
      </c>
      <c r="W513" s="6">
        <f>W$498*$C513</f>
        <v>0</v>
      </c>
      <c r="X513" s="6">
        <f>X$498*$C513</f>
        <v>0</v>
      </c>
    </row>
    <row r="514" spans="1:24" ht="12.75">
      <c r="A514" s="2" t="s">
        <v>28</v>
      </c>
      <c r="B514" t="s">
        <v>18</v>
      </c>
      <c r="C514" s="23">
        <v>0</v>
      </c>
      <c r="E514" s="6">
        <f t="shared" si="304"/>
        <v>0</v>
      </c>
      <c r="F514" s="6">
        <f t="shared" si="304"/>
        <v>0</v>
      </c>
      <c r="G514" s="6">
        <f t="shared" si="304"/>
        <v>0</v>
      </c>
      <c r="H514" s="6">
        <f t="shared" si="304"/>
        <v>0</v>
      </c>
      <c r="I514" s="6">
        <f t="shared" si="304"/>
        <v>0</v>
      </c>
      <c r="J514" s="6">
        <f t="shared" si="304"/>
        <v>0</v>
      </c>
      <c r="K514" s="6">
        <f t="shared" si="304"/>
        <v>0</v>
      </c>
      <c r="L514" s="6">
        <f t="shared" si="304"/>
        <v>0</v>
      </c>
      <c r="M514" s="6">
        <f t="shared" si="304"/>
        <v>0</v>
      </c>
      <c r="N514" s="6">
        <f t="shared" si="304"/>
        <v>0</v>
      </c>
      <c r="O514" s="6">
        <f t="shared" si="304"/>
        <v>0</v>
      </c>
      <c r="P514" s="6">
        <f t="shared" si="304"/>
        <v>0</v>
      </c>
      <c r="Q514" s="6">
        <f t="shared" si="304"/>
        <v>0</v>
      </c>
      <c r="R514" s="6">
        <f t="shared" si="304"/>
        <v>0</v>
      </c>
      <c r="S514" s="6">
        <f t="shared" si="304"/>
        <v>0</v>
      </c>
      <c r="T514" s="6">
        <f>T$498*$C514</f>
        <v>0</v>
      </c>
      <c r="U514" s="6">
        <f>U$498*$C514</f>
        <v>0</v>
      </c>
      <c r="V514" s="6">
        <f>V$498*$C514</f>
        <v>0</v>
      </c>
      <c r="W514" s="6">
        <f>W$498*$C514</f>
        <v>0</v>
      </c>
      <c r="X514" s="6">
        <f>X$498*$C514</f>
        <v>0</v>
      </c>
    </row>
    <row r="515" spans="1:24" ht="12.75">
      <c r="A515" s="2" t="s">
        <v>29</v>
      </c>
      <c r="C515" s="23">
        <v>0.04</v>
      </c>
      <c r="E515" s="6">
        <f t="shared" si="304"/>
        <v>0</v>
      </c>
      <c r="F515" s="6">
        <f t="shared" si="304"/>
        <v>3840</v>
      </c>
      <c r="G515" s="6">
        <f t="shared" si="304"/>
        <v>5440.430275874917</v>
      </c>
      <c r="H515" s="6">
        <f t="shared" si="304"/>
        <v>5591.503688318894</v>
      </c>
      <c r="I515" s="6">
        <f t="shared" si="304"/>
        <v>6976.406249532772</v>
      </c>
      <c r="J515" s="6">
        <f t="shared" si="304"/>
        <v>9642.462781811733</v>
      </c>
      <c r="K515" s="6">
        <f t="shared" si="304"/>
        <v>8113.3929522197695</v>
      </c>
      <c r="L515" s="6">
        <f t="shared" si="304"/>
        <v>9702.795075582171</v>
      </c>
      <c r="M515" s="6">
        <f t="shared" si="304"/>
        <v>10167.865150011774</v>
      </c>
      <c r="N515" s="6">
        <f t="shared" si="304"/>
        <v>9805.113211296042</v>
      </c>
      <c r="O515" s="6">
        <f t="shared" si="304"/>
        <v>10860.613087662387</v>
      </c>
      <c r="P515" s="6">
        <f t="shared" si="304"/>
        <v>11189.504294934708</v>
      </c>
      <c r="Q515" s="6">
        <f t="shared" si="304"/>
        <v>11112.389614971038</v>
      </c>
      <c r="R515" s="6">
        <f t="shared" si="304"/>
        <v>13044.463173885579</v>
      </c>
      <c r="S515" s="6">
        <f t="shared" si="304"/>
        <v>12826.232967631422</v>
      </c>
      <c r="T515" s="6">
        <f>T$498*$C515</f>
        <v>12608.002761377264</v>
      </c>
      <c r="U515" s="6">
        <f>U$498*$C515</f>
        <v>12389.772555123107</v>
      </c>
      <c r="V515" s="6">
        <f>V$498*$C515</f>
        <v>12171.54234886895</v>
      </c>
      <c r="W515" s="6">
        <f>W$498*$C515</f>
        <v>11953.312142614792</v>
      </c>
      <c r="X515" s="6">
        <f>X$498*$C515</f>
        <v>11735.081936360635</v>
      </c>
    </row>
    <row r="517" ht="12.75">
      <c r="E517" t="s">
        <v>23</v>
      </c>
    </row>
    <row r="519" spans="1:24" ht="12.75">
      <c r="A519" s="1" t="s">
        <v>30</v>
      </c>
      <c r="B519" t="s">
        <v>31</v>
      </c>
      <c r="E519" s="6">
        <f aca="true" t="shared" si="305" ref="E519:O519">E21*E501</f>
        <v>0</v>
      </c>
      <c r="F519" s="6">
        <f t="shared" si="305"/>
        <v>41328</v>
      </c>
      <c r="G519" s="6">
        <f t="shared" si="305"/>
        <v>6355.1026160063875</v>
      </c>
      <c r="H519" s="6">
        <f t="shared" si="305"/>
        <v>36578.91819102116</v>
      </c>
      <c r="I519" s="6">
        <f t="shared" si="305"/>
        <v>68242.33388214839</v>
      </c>
      <c r="J519" s="6">
        <f t="shared" si="305"/>
        <v>-35888.04116605555</v>
      </c>
      <c r="K519" s="6">
        <f t="shared" si="305"/>
        <v>40404.69690205445</v>
      </c>
      <c r="L519" s="6">
        <f t="shared" si="305"/>
        <v>11788.896016832337</v>
      </c>
      <c r="M519" s="6">
        <f t="shared" si="305"/>
        <v>-7187.409677914573</v>
      </c>
      <c r="N519" s="6">
        <f t="shared" si="305"/>
        <v>29066.0324757357</v>
      </c>
      <c r="O519" s="6">
        <f t="shared" si="305"/>
        <v>11973.82592914778</v>
      </c>
      <c r="P519" s="6">
        <f aca="true" t="shared" si="306" ref="P519:Q533">P21*P501</f>
        <v>1720.3862853462115</v>
      </c>
      <c r="Q519" s="6">
        <f t="shared" si="306"/>
        <v>50234.94630317845</v>
      </c>
      <c r="R519" s="6">
        <f aca="true" t="shared" si="307" ref="R519:S533">R21*R501</f>
        <v>0</v>
      </c>
      <c r="S519" s="6">
        <f t="shared" si="307"/>
        <v>0</v>
      </c>
      <c r="T519" s="6">
        <f>T21*T501</f>
        <v>0</v>
      </c>
      <c r="U519" s="6">
        <f>U21*U501</f>
        <v>0</v>
      </c>
      <c r="V519" s="6">
        <f>V21*V501</f>
        <v>0</v>
      </c>
      <c r="W519" s="6">
        <f>W21*W501</f>
        <v>0</v>
      </c>
      <c r="X519" s="6">
        <f>X21*X501</f>
        <v>0</v>
      </c>
    </row>
    <row r="520" spans="1:24" ht="12.75">
      <c r="A520" s="1" t="s">
        <v>40</v>
      </c>
      <c r="B520" t="s">
        <v>45</v>
      </c>
      <c r="E520" s="6">
        <f aca="true" t="shared" si="308" ref="E520:O520">E22*E502</f>
        <v>0</v>
      </c>
      <c r="F520" s="6">
        <f t="shared" si="308"/>
        <v>0</v>
      </c>
      <c r="G520" s="6">
        <f t="shared" si="308"/>
        <v>0</v>
      </c>
      <c r="H520" s="6">
        <f t="shared" si="308"/>
        <v>0</v>
      </c>
      <c r="I520" s="6">
        <f t="shared" si="308"/>
        <v>0</v>
      </c>
      <c r="J520" s="6">
        <f t="shared" si="308"/>
        <v>0</v>
      </c>
      <c r="K520" s="6">
        <f t="shared" si="308"/>
        <v>0</v>
      </c>
      <c r="L520" s="6">
        <f t="shared" si="308"/>
        <v>0</v>
      </c>
      <c r="M520" s="6">
        <f t="shared" si="308"/>
        <v>0</v>
      </c>
      <c r="N520" s="6">
        <f t="shared" si="308"/>
        <v>0</v>
      </c>
      <c r="O520" s="6">
        <f t="shared" si="308"/>
        <v>0</v>
      </c>
      <c r="P520" s="6">
        <f t="shared" si="306"/>
        <v>0</v>
      </c>
      <c r="Q520" s="6">
        <f t="shared" si="306"/>
        <v>0</v>
      </c>
      <c r="R520" s="6">
        <f t="shared" si="307"/>
        <v>0</v>
      </c>
      <c r="S520" s="6">
        <f t="shared" si="307"/>
        <v>0</v>
      </c>
      <c r="T520" s="6">
        <f>T22*T502</f>
        <v>0</v>
      </c>
      <c r="U520" s="6">
        <f>U22*U502</f>
        <v>0</v>
      </c>
      <c r="V520" s="6">
        <f>V22*V502</f>
        <v>0</v>
      </c>
      <c r="W520" s="6">
        <f>W22*W502</f>
        <v>0</v>
      </c>
      <c r="X520" s="6">
        <f>X22*X502</f>
        <v>0</v>
      </c>
    </row>
    <row r="521" spans="1:24" ht="12.75">
      <c r="A521" s="1" t="s">
        <v>41</v>
      </c>
      <c r="B521" t="s">
        <v>44</v>
      </c>
      <c r="E521" s="6">
        <f aca="true" t="shared" si="309" ref="E521:O521">E23*E503</f>
        <v>0</v>
      </c>
      <c r="F521" s="6">
        <f t="shared" si="309"/>
        <v>0</v>
      </c>
      <c r="G521" s="6">
        <f t="shared" si="309"/>
        <v>0</v>
      </c>
      <c r="H521" s="6">
        <f t="shared" si="309"/>
        <v>0</v>
      </c>
      <c r="I521" s="6">
        <f t="shared" si="309"/>
        <v>0</v>
      </c>
      <c r="J521" s="6">
        <f t="shared" si="309"/>
        <v>0</v>
      </c>
      <c r="K521" s="6">
        <f t="shared" si="309"/>
        <v>0</v>
      </c>
      <c r="L521" s="6">
        <f t="shared" si="309"/>
        <v>0</v>
      </c>
      <c r="M521" s="6">
        <f t="shared" si="309"/>
        <v>0</v>
      </c>
      <c r="N521" s="6">
        <f t="shared" si="309"/>
        <v>0</v>
      </c>
      <c r="O521" s="6">
        <f t="shared" si="309"/>
        <v>0</v>
      </c>
      <c r="P521" s="6">
        <f t="shared" si="306"/>
        <v>0</v>
      </c>
      <c r="Q521" s="6">
        <f t="shared" si="306"/>
        <v>0</v>
      </c>
      <c r="R521" s="6">
        <f t="shared" si="307"/>
        <v>0</v>
      </c>
      <c r="S521" s="6">
        <f t="shared" si="307"/>
        <v>0</v>
      </c>
      <c r="T521" s="6">
        <f>T23*T503</f>
        <v>0</v>
      </c>
      <c r="U521" s="6">
        <f>U23*U503</f>
        <v>0</v>
      </c>
      <c r="V521" s="6">
        <f>V23*V503</f>
        <v>0</v>
      </c>
      <c r="W521" s="6">
        <f>W23*W503</f>
        <v>0</v>
      </c>
      <c r="X521" s="6">
        <f>X23*X503</f>
        <v>0</v>
      </c>
    </row>
    <row r="522" spans="1:24" ht="12.75">
      <c r="A522" s="1" t="s">
        <v>42</v>
      </c>
      <c r="B522" t="s">
        <v>43</v>
      </c>
      <c r="E522" s="6">
        <f aca="true" t="shared" si="310" ref="E522:O522">E24*E504</f>
        <v>0</v>
      </c>
      <c r="F522" s="6">
        <f t="shared" si="310"/>
        <v>0</v>
      </c>
      <c r="G522" s="6">
        <f t="shared" si="310"/>
        <v>0</v>
      </c>
      <c r="H522" s="6">
        <f t="shared" si="310"/>
        <v>0</v>
      </c>
      <c r="I522" s="6">
        <f t="shared" si="310"/>
        <v>0</v>
      </c>
      <c r="J522" s="6">
        <f t="shared" si="310"/>
        <v>0</v>
      </c>
      <c r="K522" s="6">
        <f t="shared" si="310"/>
        <v>0</v>
      </c>
      <c r="L522" s="6">
        <f t="shared" si="310"/>
        <v>0</v>
      </c>
      <c r="M522" s="6">
        <f t="shared" si="310"/>
        <v>0</v>
      </c>
      <c r="N522" s="6">
        <f t="shared" si="310"/>
        <v>0</v>
      </c>
      <c r="O522" s="6">
        <f t="shared" si="310"/>
        <v>0</v>
      </c>
      <c r="P522" s="6">
        <f t="shared" si="306"/>
        <v>0</v>
      </c>
      <c r="Q522" s="6">
        <f t="shared" si="306"/>
        <v>0</v>
      </c>
      <c r="R522" s="6">
        <f t="shared" si="307"/>
        <v>0</v>
      </c>
      <c r="S522" s="6">
        <f t="shared" si="307"/>
        <v>0</v>
      </c>
      <c r="T522" s="6">
        <f>T24*T504</f>
        <v>0</v>
      </c>
      <c r="U522" s="6">
        <f>U24*U504</f>
        <v>0</v>
      </c>
      <c r="V522" s="6">
        <f>V24*V504</f>
        <v>0</v>
      </c>
      <c r="W522" s="6">
        <f>W24*W504</f>
        <v>0</v>
      </c>
      <c r="X522" s="6">
        <f>X24*X504</f>
        <v>0</v>
      </c>
    </row>
    <row r="523" spans="1:24" ht="12.75">
      <c r="A523" s="1" t="s">
        <v>0</v>
      </c>
      <c r="B523" t="s">
        <v>9</v>
      </c>
      <c r="E523" s="6">
        <f aca="true" t="shared" si="311" ref="E523:O523">E25*E505</f>
        <v>0</v>
      </c>
      <c r="F523" s="6">
        <f t="shared" si="311"/>
        <v>2568.3840000000005</v>
      </c>
      <c r="G523" s="6">
        <f t="shared" si="311"/>
        <v>1368.1322036256445</v>
      </c>
      <c r="H523" s="6">
        <f t="shared" si="311"/>
        <v>2040.1999082753564</v>
      </c>
      <c r="I523" s="6">
        <f t="shared" si="311"/>
        <v>2406.3369256200913</v>
      </c>
      <c r="J523" s="6">
        <f t="shared" si="311"/>
        <v>1670.5566769488828</v>
      </c>
      <c r="K523" s="6">
        <f t="shared" si="311"/>
        <v>3480.0370720308642</v>
      </c>
      <c r="L523" s="6">
        <f t="shared" si="311"/>
        <v>4146.489475550041</v>
      </c>
      <c r="M523" s="6">
        <f t="shared" si="311"/>
        <v>2786.503444360727</v>
      </c>
      <c r="N523" s="6">
        <f t="shared" si="311"/>
        <v>2162.0274630907775</v>
      </c>
      <c r="O523" s="6">
        <f t="shared" si="311"/>
        <v>1203.0844147858008</v>
      </c>
      <c r="P523" s="6">
        <f t="shared" si="306"/>
        <v>1292.3877460649587</v>
      </c>
      <c r="Q523" s="6">
        <f t="shared" si="306"/>
        <v>2911.1682693820376</v>
      </c>
      <c r="R523" s="6">
        <f t="shared" si="307"/>
        <v>0</v>
      </c>
      <c r="S523" s="6">
        <f t="shared" si="307"/>
        <v>0</v>
      </c>
      <c r="T523" s="6">
        <f>T25*T505</f>
        <v>0</v>
      </c>
      <c r="U523" s="6">
        <f>U25*U505</f>
        <v>0</v>
      </c>
      <c r="V523" s="6">
        <f>V25*V505</f>
        <v>0</v>
      </c>
      <c r="W523" s="6">
        <f>W25*W505</f>
        <v>0</v>
      </c>
      <c r="X523" s="6">
        <f>X25*X505</f>
        <v>0</v>
      </c>
    </row>
    <row r="524" spans="1:24" ht="12.75">
      <c r="A524" s="2" t="s">
        <v>1</v>
      </c>
      <c r="B524" t="s">
        <v>10</v>
      </c>
      <c r="E524" s="6">
        <f aca="true" t="shared" si="312" ref="E524:O524">E26*E506</f>
        <v>0</v>
      </c>
      <c r="F524" s="6">
        <f t="shared" si="312"/>
        <v>0</v>
      </c>
      <c r="G524" s="6">
        <f t="shared" si="312"/>
        <v>0</v>
      </c>
      <c r="H524" s="6">
        <f t="shared" si="312"/>
        <v>0</v>
      </c>
      <c r="I524" s="6">
        <f t="shared" si="312"/>
        <v>0</v>
      </c>
      <c r="J524" s="6">
        <f t="shared" si="312"/>
        <v>0</v>
      </c>
      <c r="K524" s="6">
        <f t="shared" si="312"/>
        <v>0</v>
      </c>
      <c r="L524" s="6">
        <f t="shared" si="312"/>
        <v>0</v>
      </c>
      <c r="M524" s="6">
        <f t="shared" si="312"/>
        <v>0</v>
      </c>
      <c r="N524" s="6">
        <f t="shared" si="312"/>
        <v>0</v>
      </c>
      <c r="O524" s="6">
        <f t="shared" si="312"/>
        <v>0</v>
      </c>
      <c r="P524" s="6">
        <f t="shared" si="306"/>
        <v>0</v>
      </c>
      <c r="Q524" s="6">
        <f t="shared" si="306"/>
        <v>0</v>
      </c>
      <c r="R524" s="6">
        <f t="shared" si="307"/>
        <v>0</v>
      </c>
      <c r="S524" s="6">
        <f t="shared" si="307"/>
        <v>0</v>
      </c>
      <c r="T524" s="6">
        <f>T26*T506</f>
        <v>0</v>
      </c>
      <c r="U524" s="6">
        <f>U26*U506</f>
        <v>0</v>
      </c>
      <c r="V524" s="6">
        <f>V26*V506</f>
        <v>0</v>
      </c>
      <c r="W524" s="6">
        <f>W26*W506</f>
        <v>0</v>
      </c>
      <c r="X524" s="6">
        <f>X26*X506</f>
        <v>0</v>
      </c>
    </row>
    <row r="525" spans="1:24" ht="12.75">
      <c r="A525" s="2" t="s">
        <v>2</v>
      </c>
      <c r="B525" t="s">
        <v>11</v>
      </c>
      <c r="E525" s="6">
        <f aca="true" t="shared" si="313" ref="E525:O525">E27*E507</f>
        <v>0</v>
      </c>
      <c r="F525" s="6">
        <f t="shared" si="313"/>
        <v>0</v>
      </c>
      <c r="G525" s="6">
        <f t="shared" si="313"/>
        <v>0</v>
      </c>
      <c r="H525" s="6">
        <f t="shared" si="313"/>
        <v>0</v>
      </c>
      <c r="I525" s="6">
        <f t="shared" si="313"/>
        <v>0</v>
      </c>
      <c r="J525" s="6">
        <f t="shared" si="313"/>
        <v>0</v>
      </c>
      <c r="K525" s="6">
        <f t="shared" si="313"/>
        <v>0</v>
      </c>
      <c r="L525" s="6">
        <f t="shared" si="313"/>
        <v>0</v>
      </c>
      <c r="M525" s="6">
        <f t="shared" si="313"/>
        <v>0</v>
      </c>
      <c r="N525" s="6">
        <f t="shared" si="313"/>
        <v>0</v>
      </c>
      <c r="O525" s="6">
        <f t="shared" si="313"/>
        <v>0</v>
      </c>
      <c r="P525" s="6">
        <f t="shared" si="306"/>
        <v>0</v>
      </c>
      <c r="Q525" s="6">
        <f t="shared" si="306"/>
        <v>0</v>
      </c>
      <c r="R525" s="6">
        <f t="shared" si="307"/>
        <v>0</v>
      </c>
      <c r="S525" s="6">
        <f t="shared" si="307"/>
        <v>0</v>
      </c>
      <c r="T525" s="6">
        <f>T27*T507</f>
        <v>0</v>
      </c>
      <c r="U525" s="6">
        <f>U27*U507</f>
        <v>0</v>
      </c>
      <c r="V525" s="6">
        <f>V27*V507</f>
        <v>0</v>
      </c>
      <c r="W525" s="6">
        <f>W27*W507</f>
        <v>0</v>
      </c>
      <c r="X525" s="6">
        <f>X27*X507</f>
        <v>0</v>
      </c>
    </row>
    <row r="526" spans="1:24" ht="12.75">
      <c r="A526" s="2" t="s">
        <v>3</v>
      </c>
      <c r="B526" t="s">
        <v>12</v>
      </c>
      <c r="E526" s="6">
        <f aca="true" t="shared" si="314" ref="E526:O526">E28*E508</f>
        <v>0</v>
      </c>
      <c r="F526" s="6">
        <f t="shared" si="314"/>
        <v>0</v>
      </c>
      <c r="G526" s="6">
        <f t="shared" si="314"/>
        <v>0</v>
      </c>
      <c r="H526" s="6">
        <f t="shared" si="314"/>
        <v>0</v>
      </c>
      <c r="I526" s="6">
        <f t="shared" si="314"/>
        <v>0</v>
      </c>
      <c r="J526" s="6">
        <f t="shared" si="314"/>
        <v>0</v>
      </c>
      <c r="K526" s="6">
        <f t="shared" si="314"/>
        <v>0</v>
      </c>
      <c r="L526" s="6">
        <f t="shared" si="314"/>
        <v>0</v>
      </c>
      <c r="M526" s="6">
        <f t="shared" si="314"/>
        <v>0</v>
      </c>
      <c r="N526" s="6">
        <f t="shared" si="314"/>
        <v>0</v>
      </c>
      <c r="O526" s="6">
        <f t="shared" si="314"/>
        <v>0</v>
      </c>
      <c r="P526" s="6">
        <f t="shared" si="306"/>
        <v>0</v>
      </c>
      <c r="Q526" s="6">
        <f t="shared" si="306"/>
        <v>0</v>
      </c>
      <c r="R526" s="6">
        <f t="shared" si="307"/>
        <v>0</v>
      </c>
      <c r="S526" s="6">
        <f t="shared" si="307"/>
        <v>0</v>
      </c>
      <c r="T526" s="6">
        <f>T28*T508</f>
        <v>0</v>
      </c>
      <c r="U526" s="6">
        <f>U28*U508</f>
        <v>0</v>
      </c>
      <c r="V526" s="6">
        <f>V28*V508</f>
        <v>0</v>
      </c>
      <c r="W526" s="6">
        <f>W28*W508</f>
        <v>0</v>
      </c>
      <c r="X526" s="6">
        <f>X28*X508</f>
        <v>0</v>
      </c>
    </row>
    <row r="527" spans="1:24" ht="12.75">
      <c r="A527" s="2" t="s">
        <v>4</v>
      </c>
      <c r="B527" t="s">
        <v>13</v>
      </c>
      <c r="E527" s="6">
        <f aca="true" t="shared" si="315" ref="E527:O527">E29*E509</f>
        <v>0</v>
      </c>
      <c r="F527" s="6">
        <f t="shared" si="315"/>
        <v>0</v>
      </c>
      <c r="G527" s="6">
        <f t="shared" si="315"/>
        <v>0</v>
      </c>
      <c r="H527" s="6">
        <f t="shared" si="315"/>
        <v>0</v>
      </c>
      <c r="I527" s="6">
        <f t="shared" si="315"/>
        <v>0</v>
      </c>
      <c r="J527" s="6">
        <f t="shared" si="315"/>
        <v>0</v>
      </c>
      <c r="K527" s="6">
        <f t="shared" si="315"/>
        <v>0</v>
      </c>
      <c r="L527" s="6">
        <f t="shared" si="315"/>
        <v>0</v>
      </c>
      <c r="M527" s="6">
        <f t="shared" si="315"/>
        <v>0</v>
      </c>
      <c r="N527" s="6">
        <f t="shared" si="315"/>
        <v>0</v>
      </c>
      <c r="O527" s="6">
        <f t="shared" si="315"/>
        <v>0</v>
      </c>
      <c r="P527" s="6">
        <f t="shared" si="306"/>
        <v>0</v>
      </c>
      <c r="Q527" s="6">
        <f t="shared" si="306"/>
        <v>0</v>
      </c>
      <c r="R527" s="6">
        <f t="shared" si="307"/>
        <v>0</v>
      </c>
      <c r="S527" s="6">
        <f t="shared" si="307"/>
        <v>0</v>
      </c>
      <c r="T527" s="6">
        <f>T29*T509</f>
        <v>0</v>
      </c>
      <c r="U527" s="6">
        <f>U29*U509</f>
        <v>0</v>
      </c>
      <c r="V527" s="6">
        <f>V29*V509</f>
        <v>0</v>
      </c>
      <c r="W527" s="6">
        <f>W29*W509</f>
        <v>0</v>
      </c>
      <c r="X527" s="6">
        <f>X29*X509</f>
        <v>0</v>
      </c>
    </row>
    <row r="528" spans="1:24" ht="12.75">
      <c r="A528" s="2" t="s">
        <v>5</v>
      </c>
      <c r="B528" t="s">
        <v>14</v>
      </c>
      <c r="E528" s="6">
        <f aca="true" t="shared" si="316" ref="E528:O528">E30*E510</f>
        <v>0</v>
      </c>
      <c r="F528" s="6">
        <f t="shared" si="316"/>
        <v>0</v>
      </c>
      <c r="G528" s="6">
        <f t="shared" si="316"/>
        <v>0</v>
      </c>
      <c r="H528" s="6">
        <f t="shared" si="316"/>
        <v>0</v>
      </c>
      <c r="I528" s="6">
        <f t="shared" si="316"/>
        <v>0</v>
      </c>
      <c r="J528" s="6">
        <f t="shared" si="316"/>
        <v>0</v>
      </c>
      <c r="K528" s="6">
        <f t="shared" si="316"/>
        <v>0</v>
      </c>
      <c r="L528" s="6">
        <f t="shared" si="316"/>
        <v>0</v>
      </c>
      <c r="M528" s="6">
        <f t="shared" si="316"/>
        <v>0</v>
      </c>
      <c r="N528" s="6">
        <f t="shared" si="316"/>
        <v>0</v>
      </c>
      <c r="O528" s="6">
        <f t="shared" si="316"/>
        <v>0</v>
      </c>
      <c r="P528" s="6">
        <f t="shared" si="306"/>
        <v>0</v>
      </c>
      <c r="Q528" s="6">
        <f t="shared" si="306"/>
        <v>0</v>
      </c>
      <c r="R528" s="6">
        <f t="shared" si="307"/>
        <v>0</v>
      </c>
      <c r="S528" s="6">
        <f t="shared" si="307"/>
        <v>0</v>
      </c>
      <c r="T528" s="6">
        <f>T30*T510</f>
        <v>0</v>
      </c>
      <c r="U528" s="6">
        <f>U30*U510</f>
        <v>0</v>
      </c>
      <c r="V528" s="6">
        <f>V30*V510</f>
        <v>0</v>
      </c>
      <c r="W528" s="6">
        <f>W30*W510</f>
        <v>0</v>
      </c>
      <c r="X528" s="6">
        <f>X30*X510</f>
        <v>0</v>
      </c>
    </row>
    <row r="529" spans="1:24" ht="12.75">
      <c r="A529" s="2" t="s">
        <v>6</v>
      </c>
      <c r="B529" t="s">
        <v>15</v>
      </c>
      <c r="E529" s="6">
        <f aca="true" t="shared" si="317" ref="E529:O529">E31*E511</f>
        <v>0</v>
      </c>
      <c r="F529" s="6">
        <f t="shared" si="317"/>
        <v>0</v>
      </c>
      <c r="G529" s="6">
        <f t="shared" si="317"/>
        <v>0</v>
      </c>
      <c r="H529" s="6">
        <f t="shared" si="317"/>
        <v>0</v>
      </c>
      <c r="I529" s="6">
        <f t="shared" si="317"/>
        <v>0</v>
      </c>
      <c r="J529" s="6">
        <f t="shared" si="317"/>
        <v>0</v>
      </c>
      <c r="K529" s="6">
        <f t="shared" si="317"/>
        <v>0</v>
      </c>
      <c r="L529" s="6">
        <f t="shared" si="317"/>
        <v>0</v>
      </c>
      <c r="M529" s="6">
        <f t="shared" si="317"/>
        <v>0</v>
      </c>
      <c r="N529" s="6">
        <f t="shared" si="317"/>
        <v>0</v>
      </c>
      <c r="O529" s="6">
        <f t="shared" si="317"/>
        <v>0</v>
      </c>
      <c r="P529" s="6">
        <f t="shared" si="306"/>
        <v>0</v>
      </c>
      <c r="Q529" s="6">
        <f t="shared" si="306"/>
        <v>0</v>
      </c>
      <c r="R529" s="6">
        <f t="shared" si="307"/>
        <v>0</v>
      </c>
      <c r="S529" s="6">
        <f t="shared" si="307"/>
        <v>0</v>
      </c>
      <c r="T529" s="6">
        <f>T31*T511</f>
        <v>0</v>
      </c>
      <c r="U529" s="6">
        <f>U31*U511</f>
        <v>0</v>
      </c>
      <c r="V529" s="6">
        <f>V31*V511</f>
        <v>0</v>
      </c>
      <c r="W529" s="6">
        <f>W31*W511</f>
        <v>0</v>
      </c>
      <c r="X529" s="6">
        <f>X31*X511</f>
        <v>0</v>
      </c>
    </row>
    <row r="530" spans="1:24" ht="12.75">
      <c r="A530" s="2" t="s">
        <v>7</v>
      </c>
      <c r="B530" t="s">
        <v>16</v>
      </c>
      <c r="E530" s="6">
        <f aca="true" t="shared" si="318" ref="E530:O530">E32*E512</f>
        <v>0</v>
      </c>
      <c r="F530" s="6">
        <f t="shared" si="318"/>
        <v>0</v>
      </c>
      <c r="G530" s="6">
        <f t="shared" si="318"/>
        <v>0</v>
      </c>
      <c r="H530" s="6">
        <f t="shared" si="318"/>
        <v>0</v>
      </c>
      <c r="I530" s="6">
        <f t="shared" si="318"/>
        <v>0</v>
      </c>
      <c r="J530" s="6">
        <f t="shared" si="318"/>
        <v>0</v>
      </c>
      <c r="K530" s="6">
        <f t="shared" si="318"/>
        <v>0</v>
      </c>
      <c r="L530" s="6">
        <f t="shared" si="318"/>
        <v>0</v>
      </c>
      <c r="M530" s="6">
        <f t="shared" si="318"/>
        <v>0</v>
      </c>
      <c r="N530" s="6">
        <f t="shared" si="318"/>
        <v>0</v>
      </c>
      <c r="O530" s="6">
        <f t="shared" si="318"/>
        <v>0</v>
      </c>
      <c r="P530" s="6">
        <f t="shared" si="306"/>
        <v>0</v>
      </c>
      <c r="Q530" s="6">
        <f t="shared" si="306"/>
        <v>0</v>
      </c>
      <c r="R530" s="6">
        <f t="shared" si="307"/>
        <v>0</v>
      </c>
      <c r="S530" s="6">
        <f t="shared" si="307"/>
        <v>0</v>
      </c>
      <c r="T530" s="6">
        <f>T32*T512</f>
        <v>0</v>
      </c>
      <c r="U530" s="6">
        <f>U32*U512</f>
        <v>0</v>
      </c>
      <c r="V530" s="6">
        <f>V32*V512</f>
        <v>0</v>
      </c>
      <c r="W530" s="6">
        <f>W32*W512</f>
        <v>0</v>
      </c>
      <c r="X530" s="6">
        <f>X32*X512</f>
        <v>0</v>
      </c>
    </row>
    <row r="531" spans="1:24" ht="12.75">
      <c r="A531" s="2" t="s">
        <v>8</v>
      </c>
      <c r="B531" t="s">
        <v>17</v>
      </c>
      <c r="E531" s="6">
        <f aca="true" t="shared" si="319" ref="E531:O531">E33*E513</f>
        <v>0</v>
      </c>
      <c r="F531" s="6">
        <f t="shared" si="319"/>
        <v>0</v>
      </c>
      <c r="G531" s="6">
        <f t="shared" si="319"/>
        <v>0</v>
      </c>
      <c r="H531" s="6">
        <f t="shared" si="319"/>
        <v>0</v>
      </c>
      <c r="I531" s="6">
        <f t="shared" si="319"/>
        <v>0</v>
      </c>
      <c r="J531" s="6">
        <f t="shared" si="319"/>
        <v>0</v>
      </c>
      <c r="K531" s="6">
        <f t="shared" si="319"/>
        <v>0</v>
      </c>
      <c r="L531" s="6">
        <f t="shared" si="319"/>
        <v>0</v>
      </c>
      <c r="M531" s="6">
        <f t="shared" si="319"/>
        <v>0</v>
      </c>
      <c r="N531" s="6">
        <f t="shared" si="319"/>
        <v>0</v>
      </c>
      <c r="O531" s="6">
        <f t="shared" si="319"/>
        <v>0</v>
      </c>
      <c r="P531" s="6">
        <f t="shared" si="306"/>
        <v>0</v>
      </c>
      <c r="Q531" s="6">
        <f t="shared" si="306"/>
        <v>0</v>
      </c>
      <c r="R531" s="6">
        <f t="shared" si="307"/>
        <v>0</v>
      </c>
      <c r="S531" s="6">
        <f t="shared" si="307"/>
        <v>0</v>
      </c>
      <c r="T531" s="6">
        <f>T33*T513</f>
        <v>0</v>
      </c>
      <c r="U531" s="6">
        <f>U33*U513</f>
        <v>0</v>
      </c>
      <c r="V531" s="6">
        <f>V33*V513</f>
        <v>0</v>
      </c>
      <c r="W531" s="6">
        <f>W33*W513</f>
        <v>0</v>
      </c>
      <c r="X531" s="6">
        <f>X33*X513</f>
        <v>0</v>
      </c>
    </row>
    <row r="532" spans="1:24" ht="12.75">
      <c r="A532" s="2" t="s">
        <v>28</v>
      </c>
      <c r="B532" t="s">
        <v>18</v>
      </c>
      <c r="E532" s="6">
        <f aca="true" t="shared" si="320" ref="E532:O532">E34*E514</f>
        <v>0</v>
      </c>
      <c r="F532" s="6">
        <f t="shared" si="320"/>
        <v>0</v>
      </c>
      <c r="G532" s="6">
        <f t="shared" si="320"/>
        <v>0</v>
      </c>
      <c r="H532" s="6">
        <f t="shared" si="320"/>
        <v>0</v>
      </c>
      <c r="I532" s="6">
        <f t="shared" si="320"/>
        <v>0</v>
      </c>
      <c r="J532" s="6">
        <f t="shared" si="320"/>
        <v>0</v>
      </c>
      <c r="K532" s="6">
        <f t="shared" si="320"/>
        <v>0</v>
      </c>
      <c r="L532" s="6">
        <f t="shared" si="320"/>
        <v>0</v>
      </c>
      <c r="M532" s="6">
        <f t="shared" si="320"/>
        <v>0</v>
      </c>
      <c r="N532" s="6">
        <f t="shared" si="320"/>
        <v>0</v>
      </c>
      <c r="O532" s="6">
        <f t="shared" si="320"/>
        <v>0</v>
      </c>
      <c r="P532" s="6">
        <f t="shared" si="306"/>
        <v>0</v>
      </c>
      <c r="Q532" s="6">
        <f t="shared" si="306"/>
        <v>0</v>
      </c>
      <c r="R532" s="6">
        <f t="shared" si="307"/>
        <v>0</v>
      </c>
      <c r="S532" s="6">
        <f t="shared" si="307"/>
        <v>0</v>
      </c>
      <c r="T532" s="6">
        <f>T34*T514</f>
        <v>0</v>
      </c>
      <c r="U532" s="6">
        <f>U34*U514</f>
        <v>0</v>
      </c>
      <c r="V532" s="6">
        <f>V34*V514</f>
        <v>0</v>
      </c>
      <c r="W532" s="6">
        <f>W34*W514</f>
        <v>0</v>
      </c>
      <c r="X532" s="6">
        <f>X34*X514</f>
        <v>0</v>
      </c>
    </row>
    <row r="533" spans="1:24" ht="12.75">
      <c r="A533" s="2" t="s">
        <v>29</v>
      </c>
      <c r="E533" s="6">
        <f aca="true" t="shared" si="321" ref="E533:O533">E35*E515</f>
        <v>0</v>
      </c>
      <c r="F533" s="6">
        <f t="shared" si="321"/>
        <v>223.488</v>
      </c>
      <c r="G533" s="6">
        <f t="shared" si="321"/>
        <v>287.7987615937831</v>
      </c>
      <c r="H533" s="6">
        <f t="shared" si="321"/>
        <v>304.1778006445478</v>
      </c>
      <c r="I533" s="6">
        <f t="shared" si="321"/>
        <v>375.3306562248631</v>
      </c>
      <c r="J533" s="6">
        <f t="shared" si="321"/>
        <v>483.0873853687678</v>
      </c>
      <c r="K533" s="6">
        <f t="shared" si="321"/>
        <v>510.3324166946235</v>
      </c>
      <c r="L533" s="6">
        <f t="shared" si="321"/>
        <v>404.60655465177655</v>
      </c>
      <c r="M533" s="6">
        <f t="shared" si="321"/>
        <v>167.76977497519428</v>
      </c>
      <c r="N533" s="6">
        <f t="shared" si="321"/>
        <v>88.24601890166437</v>
      </c>
      <c r="O533" s="6">
        <f t="shared" si="321"/>
        <v>120.5528052730525</v>
      </c>
      <c r="P533" s="6">
        <f t="shared" si="306"/>
        <v>336.8040792775347</v>
      </c>
      <c r="Q533" s="6">
        <f t="shared" si="306"/>
        <v>542.2846132105867</v>
      </c>
      <c r="R533" s="6">
        <f t="shared" si="307"/>
        <v>0</v>
      </c>
      <c r="S533" s="6">
        <f t="shared" si="307"/>
        <v>0</v>
      </c>
      <c r="T533" s="6">
        <f>T35*T515</f>
        <v>0</v>
      </c>
      <c r="U533" s="6">
        <f>U35*U515</f>
        <v>0</v>
      </c>
      <c r="V533" s="6">
        <f>V35*V515</f>
        <v>0</v>
      </c>
      <c r="W533" s="6">
        <f>W35*W515</f>
        <v>0</v>
      </c>
      <c r="X533" s="6">
        <f>X35*X515</f>
        <v>0</v>
      </c>
    </row>
    <row r="535" ht="12.75">
      <c r="E535" s="9" t="s">
        <v>24</v>
      </c>
    </row>
    <row r="537" spans="1:24" ht="12.75">
      <c r="A537" s="1" t="s">
        <v>30</v>
      </c>
      <c r="B537" t="s">
        <v>31</v>
      </c>
      <c r="E537" s="10">
        <f aca="true" t="shared" si="322" ref="E537:M537">E519+E501</f>
        <v>0</v>
      </c>
      <c r="F537" s="10">
        <f t="shared" si="322"/>
        <v>113328</v>
      </c>
      <c r="G537" s="10">
        <f t="shared" si="322"/>
        <v>108363.17028866109</v>
      </c>
      <c r="H537" s="10">
        <f t="shared" si="322"/>
        <v>141419.61234700042</v>
      </c>
      <c r="I537" s="10">
        <f t="shared" si="322"/>
        <v>199049.95106088786</v>
      </c>
      <c r="J537" s="10">
        <f t="shared" si="322"/>
        <v>144908.13599291447</v>
      </c>
      <c r="K537" s="10">
        <f t="shared" si="322"/>
        <v>192530.81475617512</v>
      </c>
      <c r="L537" s="10">
        <f t="shared" si="322"/>
        <v>193716.30368399803</v>
      </c>
      <c r="M537" s="10">
        <f t="shared" si="322"/>
        <v>183460.0618848062</v>
      </c>
      <c r="N537" s="10">
        <f aca="true" t="shared" si="323" ref="N537:O551">N519+N501</f>
        <v>212911.90518753647</v>
      </c>
      <c r="O537" s="10">
        <f t="shared" si="323"/>
        <v>215610.32132281753</v>
      </c>
      <c r="P537" s="10">
        <f aca="true" t="shared" si="324" ref="P537:Q551">P519+P501</f>
        <v>211523.59181537197</v>
      </c>
      <c r="Q537" s="10">
        <f t="shared" si="324"/>
        <v>258592.2515838854</v>
      </c>
      <c r="R537" s="10">
        <f aca="true" t="shared" si="325" ref="R537:S551">R519+R501</f>
        <v>244583.6845103546</v>
      </c>
      <c r="S537" s="10">
        <f t="shared" si="325"/>
        <v>240491.86814308914</v>
      </c>
      <c r="T537" s="10">
        <f>T519+T501</f>
        <v>236400.0517758237</v>
      </c>
      <c r="U537" s="10">
        <f>U519+U501</f>
        <v>232308.23540855825</v>
      </c>
      <c r="V537" s="10">
        <f>V519+V501</f>
        <v>228216.4190412928</v>
      </c>
      <c r="W537" s="10">
        <f>W519+W501</f>
        <v>224124.60267402735</v>
      </c>
      <c r="X537" s="10">
        <f>X519+X501</f>
        <v>220032.7863067619</v>
      </c>
    </row>
    <row r="538" spans="1:24" ht="12.75">
      <c r="A538" s="1" t="s">
        <v>40</v>
      </c>
      <c r="B538" t="s">
        <v>45</v>
      </c>
      <c r="E538" s="10">
        <f aca="true" t="shared" si="326" ref="E538:M538">E520+E502</f>
        <v>0</v>
      </c>
      <c r="F538" s="10">
        <f t="shared" si="326"/>
        <v>0</v>
      </c>
      <c r="G538" s="10">
        <f t="shared" si="326"/>
        <v>0</v>
      </c>
      <c r="H538" s="10">
        <f t="shared" si="326"/>
        <v>0</v>
      </c>
      <c r="I538" s="10">
        <f t="shared" si="326"/>
        <v>0</v>
      </c>
      <c r="J538" s="10">
        <f t="shared" si="326"/>
        <v>0</v>
      </c>
      <c r="K538" s="10">
        <f t="shared" si="326"/>
        <v>0</v>
      </c>
      <c r="L538" s="10">
        <f t="shared" si="326"/>
        <v>0</v>
      </c>
      <c r="M538" s="10">
        <f t="shared" si="326"/>
        <v>0</v>
      </c>
      <c r="N538" s="10">
        <f t="shared" si="323"/>
        <v>0</v>
      </c>
      <c r="O538" s="10">
        <f t="shared" si="323"/>
        <v>0</v>
      </c>
      <c r="P538" s="10">
        <f t="shared" si="324"/>
        <v>0</v>
      </c>
      <c r="Q538" s="10">
        <f t="shared" si="324"/>
        <v>0</v>
      </c>
      <c r="R538" s="10">
        <f t="shared" si="325"/>
        <v>0</v>
      </c>
      <c r="S538" s="10">
        <f t="shared" si="325"/>
        <v>0</v>
      </c>
      <c r="T538" s="10">
        <f>T520+T502</f>
        <v>0</v>
      </c>
      <c r="U538" s="10">
        <f>U520+U502</f>
        <v>0</v>
      </c>
      <c r="V538" s="10">
        <f>V520+V502</f>
        <v>0</v>
      </c>
      <c r="W538" s="10">
        <f>W520+W502</f>
        <v>0</v>
      </c>
      <c r="X538" s="10">
        <f>X520+X502</f>
        <v>0</v>
      </c>
    </row>
    <row r="539" spans="1:24" ht="12.75">
      <c r="A539" s="1" t="s">
        <v>41</v>
      </c>
      <c r="B539" t="s">
        <v>44</v>
      </c>
      <c r="E539" s="10">
        <f aca="true" t="shared" si="327" ref="E539:M539">E521+E503</f>
        <v>0</v>
      </c>
      <c r="F539" s="10">
        <f t="shared" si="327"/>
        <v>0</v>
      </c>
      <c r="G539" s="10">
        <f t="shared" si="327"/>
        <v>0</v>
      </c>
      <c r="H539" s="10">
        <f t="shared" si="327"/>
        <v>0</v>
      </c>
      <c r="I539" s="10">
        <f t="shared" si="327"/>
        <v>0</v>
      </c>
      <c r="J539" s="10">
        <f t="shared" si="327"/>
        <v>0</v>
      </c>
      <c r="K539" s="10">
        <f t="shared" si="327"/>
        <v>0</v>
      </c>
      <c r="L539" s="10">
        <f t="shared" si="327"/>
        <v>0</v>
      </c>
      <c r="M539" s="10">
        <f t="shared" si="327"/>
        <v>0</v>
      </c>
      <c r="N539" s="10">
        <f t="shared" si="323"/>
        <v>0</v>
      </c>
      <c r="O539" s="10">
        <f t="shared" si="323"/>
        <v>0</v>
      </c>
      <c r="P539" s="10">
        <f t="shared" si="324"/>
        <v>0</v>
      </c>
      <c r="Q539" s="10">
        <f t="shared" si="324"/>
        <v>0</v>
      </c>
      <c r="R539" s="10">
        <f t="shared" si="325"/>
        <v>0</v>
      </c>
      <c r="S539" s="10">
        <f t="shared" si="325"/>
        <v>0</v>
      </c>
      <c r="T539" s="10">
        <f>T521+T503</f>
        <v>0</v>
      </c>
      <c r="U539" s="10">
        <f>U521+U503</f>
        <v>0</v>
      </c>
      <c r="V539" s="10">
        <f>V521+V503</f>
        <v>0</v>
      </c>
      <c r="W539" s="10">
        <f>W521+W503</f>
        <v>0</v>
      </c>
      <c r="X539" s="10">
        <f>X521+X503</f>
        <v>0</v>
      </c>
    </row>
    <row r="540" spans="1:24" ht="12.75">
      <c r="A540" s="1" t="s">
        <v>42</v>
      </c>
      <c r="B540" t="s">
        <v>43</v>
      </c>
      <c r="E540" s="10">
        <f aca="true" t="shared" si="328" ref="E540:M540">E522+E504</f>
        <v>0</v>
      </c>
      <c r="F540" s="10">
        <f t="shared" si="328"/>
        <v>0</v>
      </c>
      <c r="G540" s="10">
        <f t="shared" si="328"/>
        <v>0</v>
      </c>
      <c r="H540" s="10">
        <f t="shared" si="328"/>
        <v>0</v>
      </c>
      <c r="I540" s="10">
        <f t="shared" si="328"/>
        <v>0</v>
      </c>
      <c r="J540" s="10">
        <f t="shared" si="328"/>
        <v>0</v>
      </c>
      <c r="K540" s="10">
        <f t="shared" si="328"/>
        <v>0</v>
      </c>
      <c r="L540" s="10">
        <f t="shared" si="328"/>
        <v>0</v>
      </c>
      <c r="M540" s="10">
        <f t="shared" si="328"/>
        <v>0</v>
      </c>
      <c r="N540" s="10">
        <f t="shared" si="323"/>
        <v>0</v>
      </c>
      <c r="O540" s="10">
        <f t="shared" si="323"/>
        <v>0</v>
      </c>
      <c r="P540" s="10">
        <f t="shared" si="324"/>
        <v>0</v>
      </c>
      <c r="Q540" s="10">
        <f t="shared" si="324"/>
        <v>0</v>
      </c>
      <c r="R540" s="10">
        <f t="shared" si="325"/>
        <v>0</v>
      </c>
      <c r="S540" s="10">
        <f t="shared" si="325"/>
        <v>0</v>
      </c>
      <c r="T540" s="10">
        <f>T522+T504</f>
        <v>0</v>
      </c>
      <c r="U540" s="10">
        <f>U522+U504</f>
        <v>0</v>
      </c>
      <c r="V540" s="10">
        <f>V522+V504</f>
        <v>0</v>
      </c>
      <c r="W540" s="10">
        <f>W522+W504</f>
        <v>0</v>
      </c>
      <c r="X540" s="10">
        <f>X522+X504</f>
        <v>0</v>
      </c>
    </row>
    <row r="541" spans="1:24" ht="12.75">
      <c r="A541" s="1" t="s">
        <v>0</v>
      </c>
      <c r="B541" t="s">
        <v>9</v>
      </c>
      <c r="E541" s="10">
        <f aca="true" t="shared" si="329" ref="E541:M541">E523+E505</f>
        <v>0</v>
      </c>
      <c r="F541" s="10">
        <f t="shared" si="329"/>
        <v>22728.384000000002</v>
      </c>
      <c r="G541" s="10">
        <f t="shared" si="329"/>
        <v>29930.391151968957</v>
      </c>
      <c r="H541" s="10">
        <f t="shared" si="329"/>
        <v>31395.594271949547</v>
      </c>
      <c r="I541" s="10">
        <f t="shared" si="329"/>
        <v>39032.46973566714</v>
      </c>
      <c r="J541" s="10">
        <f t="shared" si="329"/>
        <v>52293.48628146048</v>
      </c>
      <c r="K541" s="10">
        <f t="shared" si="329"/>
        <v>46075.35007118465</v>
      </c>
      <c r="L541" s="10">
        <f t="shared" si="329"/>
        <v>55086.16362235644</v>
      </c>
      <c r="M541" s="10">
        <f t="shared" si="329"/>
        <v>56167.79548192254</v>
      </c>
      <c r="N541" s="10">
        <f t="shared" si="323"/>
        <v>53638.871822395</v>
      </c>
      <c r="O541" s="10">
        <f t="shared" si="323"/>
        <v>58221.30312501333</v>
      </c>
      <c r="P541" s="10">
        <f t="shared" si="324"/>
        <v>60037.285294472174</v>
      </c>
      <c r="Q541" s="10">
        <f t="shared" si="324"/>
        <v>61251.213747979986</v>
      </c>
      <c r="R541" s="10">
        <f t="shared" si="325"/>
        <v>68483.43166289928</v>
      </c>
      <c r="S541" s="10">
        <f t="shared" si="325"/>
        <v>67337.72308006496</v>
      </c>
      <c r="T541" s="10">
        <f>T523+T505</f>
        <v>66192.01449723063</v>
      </c>
      <c r="U541" s="10">
        <f>U523+U505</f>
        <v>65046.305914396304</v>
      </c>
      <c r="V541" s="10">
        <f>V523+V505</f>
        <v>63900.597331561985</v>
      </c>
      <c r="W541" s="10">
        <f>W523+W505</f>
        <v>62754.88874872766</v>
      </c>
      <c r="X541" s="10">
        <f>X523+X505</f>
        <v>61609.18016589333</v>
      </c>
    </row>
    <row r="542" spans="1:24" ht="12.75">
      <c r="A542" s="2" t="s">
        <v>1</v>
      </c>
      <c r="B542" t="s">
        <v>10</v>
      </c>
      <c r="E542" s="10">
        <f aca="true" t="shared" si="330" ref="E542:M542">E524+E506</f>
        <v>0</v>
      </c>
      <c r="F542" s="10">
        <f t="shared" si="330"/>
        <v>0</v>
      </c>
      <c r="G542" s="10">
        <f t="shared" si="330"/>
        <v>0</v>
      </c>
      <c r="H542" s="10">
        <f t="shared" si="330"/>
        <v>0</v>
      </c>
      <c r="I542" s="10">
        <f t="shared" si="330"/>
        <v>0</v>
      </c>
      <c r="J542" s="10">
        <f t="shared" si="330"/>
        <v>0</v>
      </c>
      <c r="K542" s="10">
        <f t="shared" si="330"/>
        <v>0</v>
      </c>
      <c r="L542" s="10">
        <f t="shared" si="330"/>
        <v>0</v>
      </c>
      <c r="M542" s="10">
        <f t="shared" si="330"/>
        <v>0</v>
      </c>
      <c r="N542" s="10">
        <f t="shared" si="323"/>
        <v>0</v>
      </c>
      <c r="O542" s="10">
        <f t="shared" si="323"/>
        <v>0</v>
      </c>
      <c r="P542" s="10">
        <f t="shared" si="324"/>
        <v>0</v>
      </c>
      <c r="Q542" s="10">
        <f t="shared" si="324"/>
        <v>0</v>
      </c>
      <c r="R542" s="10">
        <f t="shared" si="325"/>
        <v>0</v>
      </c>
      <c r="S542" s="10">
        <f t="shared" si="325"/>
        <v>0</v>
      </c>
      <c r="T542" s="10">
        <f>T524+T506</f>
        <v>0</v>
      </c>
      <c r="U542" s="10">
        <f>U524+U506</f>
        <v>0</v>
      </c>
      <c r="V542" s="10">
        <f>V524+V506</f>
        <v>0</v>
      </c>
      <c r="W542" s="10">
        <f>W524+W506</f>
        <v>0</v>
      </c>
      <c r="X542" s="10">
        <f>X524+X506</f>
        <v>0</v>
      </c>
    </row>
    <row r="543" spans="1:24" ht="12.75">
      <c r="A543" s="2" t="s">
        <v>2</v>
      </c>
      <c r="B543" t="s">
        <v>11</v>
      </c>
      <c r="E543" s="10">
        <f aca="true" t="shared" si="331" ref="E543:M543">E525+E507</f>
        <v>0</v>
      </c>
      <c r="F543" s="10">
        <f t="shared" si="331"/>
        <v>0</v>
      </c>
      <c r="G543" s="10">
        <f t="shared" si="331"/>
        <v>0</v>
      </c>
      <c r="H543" s="10">
        <f t="shared" si="331"/>
        <v>0</v>
      </c>
      <c r="I543" s="10">
        <f t="shared" si="331"/>
        <v>0</v>
      </c>
      <c r="J543" s="10">
        <f t="shared" si="331"/>
        <v>0</v>
      </c>
      <c r="K543" s="10">
        <f t="shared" si="331"/>
        <v>0</v>
      </c>
      <c r="L543" s="10">
        <f t="shared" si="331"/>
        <v>0</v>
      </c>
      <c r="M543" s="10">
        <f t="shared" si="331"/>
        <v>0</v>
      </c>
      <c r="N543" s="10">
        <f t="shared" si="323"/>
        <v>0</v>
      </c>
      <c r="O543" s="10">
        <f t="shared" si="323"/>
        <v>0</v>
      </c>
      <c r="P543" s="10">
        <f t="shared" si="324"/>
        <v>0</v>
      </c>
      <c r="Q543" s="10">
        <f t="shared" si="324"/>
        <v>0</v>
      </c>
      <c r="R543" s="10">
        <f t="shared" si="325"/>
        <v>0</v>
      </c>
      <c r="S543" s="10">
        <f t="shared" si="325"/>
        <v>0</v>
      </c>
      <c r="T543" s="10">
        <f>T525+T507</f>
        <v>0</v>
      </c>
      <c r="U543" s="10">
        <f>U525+U507</f>
        <v>0</v>
      </c>
      <c r="V543" s="10">
        <f>V525+V507</f>
        <v>0</v>
      </c>
      <c r="W543" s="10">
        <f>W525+W507</f>
        <v>0</v>
      </c>
      <c r="X543" s="10">
        <f>X525+X507</f>
        <v>0</v>
      </c>
    </row>
    <row r="544" spans="1:24" ht="12.75">
      <c r="A544" s="2" t="s">
        <v>3</v>
      </c>
      <c r="B544" t="s">
        <v>12</v>
      </c>
      <c r="E544" s="10">
        <f aca="true" t="shared" si="332" ref="E544:M544">E526+E508</f>
        <v>0</v>
      </c>
      <c r="F544" s="10">
        <f t="shared" si="332"/>
        <v>0</v>
      </c>
      <c r="G544" s="10">
        <f t="shared" si="332"/>
        <v>0</v>
      </c>
      <c r="H544" s="10">
        <f t="shared" si="332"/>
        <v>0</v>
      </c>
      <c r="I544" s="10">
        <f t="shared" si="332"/>
        <v>0</v>
      </c>
      <c r="J544" s="10">
        <f t="shared" si="332"/>
        <v>0</v>
      </c>
      <c r="K544" s="10">
        <f t="shared" si="332"/>
        <v>0</v>
      </c>
      <c r="L544" s="10">
        <f t="shared" si="332"/>
        <v>0</v>
      </c>
      <c r="M544" s="10">
        <f t="shared" si="332"/>
        <v>0</v>
      </c>
      <c r="N544" s="10">
        <f t="shared" si="323"/>
        <v>0</v>
      </c>
      <c r="O544" s="10">
        <f t="shared" si="323"/>
        <v>0</v>
      </c>
      <c r="P544" s="10">
        <f t="shared" si="324"/>
        <v>0</v>
      </c>
      <c r="Q544" s="10">
        <f t="shared" si="324"/>
        <v>0</v>
      </c>
      <c r="R544" s="10">
        <f t="shared" si="325"/>
        <v>0</v>
      </c>
      <c r="S544" s="10">
        <f t="shared" si="325"/>
        <v>0</v>
      </c>
      <c r="T544" s="10">
        <f>T526+T508</f>
        <v>0</v>
      </c>
      <c r="U544" s="10">
        <f>U526+U508</f>
        <v>0</v>
      </c>
      <c r="V544" s="10">
        <f>V526+V508</f>
        <v>0</v>
      </c>
      <c r="W544" s="10">
        <f>W526+W508</f>
        <v>0</v>
      </c>
      <c r="X544" s="10">
        <f>X526+X508</f>
        <v>0</v>
      </c>
    </row>
    <row r="545" spans="1:24" ht="12.75">
      <c r="A545" s="2" t="s">
        <v>4</v>
      </c>
      <c r="B545" t="s">
        <v>13</v>
      </c>
      <c r="E545" s="10">
        <f aca="true" t="shared" si="333" ref="E545:M545">E527+E509</f>
        <v>0</v>
      </c>
      <c r="F545" s="10">
        <f t="shared" si="333"/>
        <v>0</v>
      </c>
      <c r="G545" s="10">
        <f t="shared" si="333"/>
        <v>0</v>
      </c>
      <c r="H545" s="10">
        <f t="shared" si="333"/>
        <v>0</v>
      </c>
      <c r="I545" s="10">
        <f t="shared" si="333"/>
        <v>0</v>
      </c>
      <c r="J545" s="10">
        <f t="shared" si="333"/>
        <v>0</v>
      </c>
      <c r="K545" s="10">
        <f t="shared" si="333"/>
        <v>0</v>
      </c>
      <c r="L545" s="10">
        <f t="shared" si="333"/>
        <v>0</v>
      </c>
      <c r="M545" s="10">
        <f t="shared" si="333"/>
        <v>0</v>
      </c>
      <c r="N545" s="10">
        <f t="shared" si="323"/>
        <v>0</v>
      </c>
      <c r="O545" s="10">
        <f t="shared" si="323"/>
        <v>0</v>
      </c>
      <c r="P545" s="10">
        <f t="shared" si="324"/>
        <v>0</v>
      </c>
      <c r="Q545" s="10">
        <f t="shared" si="324"/>
        <v>0</v>
      </c>
      <c r="R545" s="10">
        <f t="shared" si="325"/>
        <v>0</v>
      </c>
      <c r="S545" s="10">
        <f t="shared" si="325"/>
        <v>0</v>
      </c>
      <c r="T545" s="10">
        <f>T527+T509</f>
        <v>0</v>
      </c>
      <c r="U545" s="10">
        <f>U527+U509</f>
        <v>0</v>
      </c>
      <c r="V545" s="10">
        <f>V527+V509</f>
        <v>0</v>
      </c>
      <c r="W545" s="10">
        <f>W527+W509</f>
        <v>0</v>
      </c>
      <c r="X545" s="10">
        <f>X527+X509</f>
        <v>0</v>
      </c>
    </row>
    <row r="546" spans="1:24" ht="12.75">
      <c r="A546" s="2" t="s">
        <v>5</v>
      </c>
      <c r="B546" t="s">
        <v>14</v>
      </c>
      <c r="E546" s="10">
        <f aca="true" t="shared" si="334" ref="E546:M546">E528+E510</f>
        <v>0</v>
      </c>
      <c r="F546" s="10">
        <f t="shared" si="334"/>
        <v>0</v>
      </c>
      <c r="G546" s="10">
        <f t="shared" si="334"/>
        <v>0</v>
      </c>
      <c r="H546" s="10">
        <f t="shared" si="334"/>
        <v>0</v>
      </c>
      <c r="I546" s="10">
        <f t="shared" si="334"/>
        <v>0</v>
      </c>
      <c r="J546" s="10">
        <f t="shared" si="334"/>
        <v>0</v>
      </c>
      <c r="K546" s="10">
        <f t="shared" si="334"/>
        <v>0</v>
      </c>
      <c r="L546" s="10">
        <f t="shared" si="334"/>
        <v>0</v>
      </c>
      <c r="M546" s="10">
        <f t="shared" si="334"/>
        <v>0</v>
      </c>
      <c r="N546" s="10">
        <f t="shared" si="323"/>
        <v>0</v>
      </c>
      <c r="O546" s="10">
        <f t="shared" si="323"/>
        <v>0</v>
      </c>
      <c r="P546" s="10">
        <f t="shared" si="324"/>
        <v>0</v>
      </c>
      <c r="Q546" s="10">
        <f t="shared" si="324"/>
        <v>0</v>
      </c>
      <c r="R546" s="10">
        <f t="shared" si="325"/>
        <v>0</v>
      </c>
      <c r="S546" s="10">
        <f t="shared" si="325"/>
        <v>0</v>
      </c>
      <c r="T546" s="10">
        <f>T528+T510</f>
        <v>0</v>
      </c>
      <c r="U546" s="10">
        <f>U528+U510</f>
        <v>0</v>
      </c>
      <c r="V546" s="10">
        <f>V528+V510</f>
        <v>0</v>
      </c>
      <c r="W546" s="10">
        <f>W528+W510</f>
        <v>0</v>
      </c>
      <c r="X546" s="10">
        <f>X528+X510</f>
        <v>0</v>
      </c>
    </row>
    <row r="547" spans="1:24" ht="12.75">
      <c r="A547" s="2" t="s">
        <v>6</v>
      </c>
      <c r="B547" t="s">
        <v>15</v>
      </c>
      <c r="E547" s="10">
        <f aca="true" t="shared" si="335" ref="E547:M547">E529+E511</f>
        <v>0</v>
      </c>
      <c r="F547" s="10">
        <f t="shared" si="335"/>
        <v>0</v>
      </c>
      <c r="G547" s="10">
        <f t="shared" si="335"/>
        <v>0</v>
      </c>
      <c r="H547" s="10">
        <f t="shared" si="335"/>
        <v>0</v>
      </c>
      <c r="I547" s="10">
        <f t="shared" si="335"/>
        <v>0</v>
      </c>
      <c r="J547" s="10">
        <f t="shared" si="335"/>
        <v>0</v>
      </c>
      <c r="K547" s="10">
        <f t="shared" si="335"/>
        <v>0</v>
      </c>
      <c r="L547" s="10">
        <f t="shared" si="335"/>
        <v>0</v>
      </c>
      <c r="M547" s="10">
        <f t="shared" si="335"/>
        <v>0</v>
      </c>
      <c r="N547" s="10">
        <f t="shared" si="323"/>
        <v>0</v>
      </c>
      <c r="O547" s="10">
        <f t="shared" si="323"/>
        <v>0</v>
      </c>
      <c r="P547" s="10">
        <f t="shared" si="324"/>
        <v>0</v>
      </c>
      <c r="Q547" s="10">
        <f t="shared" si="324"/>
        <v>0</v>
      </c>
      <c r="R547" s="10">
        <f t="shared" si="325"/>
        <v>0</v>
      </c>
      <c r="S547" s="10">
        <f t="shared" si="325"/>
        <v>0</v>
      </c>
      <c r="T547" s="10">
        <f>T529+T511</f>
        <v>0</v>
      </c>
      <c r="U547" s="10">
        <f>U529+U511</f>
        <v>0</v>
      </c>
      <c r="V547" s="10">
        <f>V529+V511</f>
        <v>0</v>
      </c>
      <c r="W547" s="10">
        <f>W529+W511</f>
        <v>0</v>
      </c>
      <c r="X547" s="10">
        <f>X529+X511</f>
        <v>0</v>
      </c>
    </row>
    <row r="548" spans="1:24" ht="12.75">
      <c r="A548" s="2" t="s">
        <v>7</v>
      </c>
      <c r="B548" t="s">
        <v>16</v>
      </c>
      <c r="E548" s="10">
        <f aca="true" t="shared" si="336" ref="E548:M548">E530+E512</f>
        <v>0</v>
      </c>
      <c r="F548" s="10">
        <f t="shared" si="336"/>
        <v>0</v>
      </c>
      <c r="G548" s="10">
        <f t="shared" si="336"/>
        <v>0</v>
      </c>
      <c r="H548" s="10">
        <f t="shared" si="336"/>
        <v>0</v>
      </c>
      <c r="I548" s="10">
        <f t="shared" si="336"/>
        <v>0</v>
      </c>
      <c r="J548" s="10">
        <f t="shared" si="336"/>
        <v>0</v>
      </c>
      <c r="K548" s="10">
        <f t="shared" si="336"/>
        <v>0</v>
      </c>
      <c r="L548" s="10">
        <f t="shared" si="336"/>
        <v>0</v>
      </c>
      <c r="M548" s="10">
        <f t="shared" si="336"/>
        <v>0</v>
      </c>
      <c r="N548" s="10">
        <f t="shared" si="323"/>
        <v>0</v>
      </c>
      <c r="O548" s="10">
        <f t="shared" si="323"/>
        <v>0</v>
      </c>
      <c r="P548" s="10">
        <f t="shared" si="324"/>
        <v>0</v>
      </c>
      <c r="Q548" s="10">
        <f t="shared" si="324"/>
        <v>0</v>
      </c>
      <c r="R548" s="10">
        <f t="shared" si="325"/>
        <v>0</v>
      </c>
      <c r="S548" s="10">
        <f t="shared" si="325"/>
        <v>0</v>
      </c>
      <c r="T548" s="10">
        <f>T530+T512</f>
        <v>0</v>
      </c>
      <c r="U548" s="10">
        <f>U530+U512</f>
        <v>0</v>
      </c>
      <c r="V548" s="10">
        <f>V530+V512</f>
        <v>0</v>
      </c>
      <c r="W548" s="10">
        <f>W530+W512</f>
        <v>0</v>
      </c>
      <c r="X548" s="10">
        <f>X530+X512</f>
        <v>0</v>
      </c>
    </row>
    <row r="549" spans="1:24" ht="12.75">
      <c r="A549" s="2" t="s">
        <v>8</v>
      </c>
      <c r="B549" t="s">
        <v>17</v>
      </c>
      <c r="E549" s="10">
        <f aca="true" t="shared" si="337" ref="E549:M549">E531+E513</f>
        <v>0</v>
      </c>
      <c r="F549" s="10">
        <f t="shared" si="337"/>
        <v>0</v>
      </c>
      <c r="G549" s="10">
        <f t="shared" si="337"/>
        <v>0</v>
      </c>
      <c r="H549" s="10">
        <f t="shared" si="337"/>
        <v>0</v>
      </c>
      <c r="I549" s="10">
        <f t="shared" si="337"/>
        <v>0</v>
      </c>
      <c r="J549" s="10">
        <f t="shared" si="337"/>
        <v>0</v>
      </c>
      <c r="K549" s="10">
        <f t="shared" si="337"/>
        <v>0</v>
      </c>
      <c r="L549" s="10">
        <f t="shared" si="337"/>
        <v>0</v>
      </c>
      <c r="M549" s="10">
        <f t="shared" si="337"/>
        <v>0</v>
      </c>
      <c r="N549" s="10">
        <f t="shared" si="323"/>
        <v>0</v>
      </c>
      <c r="O549" s="10">
        <f t="shared" si="323"/>
        <v>0</v>
      </c>
      <c r="P549" s="10">
        <f t="shared" si="324"/>
        <v>0</v>
      </c>
      <c r="Q549" s="10">
        <f t="shared" si="324"/>
        <v>0</v>
      </c>
      <c r="R549" s="10">
        <f t="shared" si="325"/>
        <v>0</v>
      </c>
      <c r="S549" s="10">
        <f t="shared" si="325"/>
        <v>0</v>
      </c>
      <c r="T549" s="10">
        <f>T531+T513</f>
        <v>0</v>
      </c>
      <c r="U549" s="10">
        <f>U531+U513</f>
        <v>0</v>
      </c>
      <c r="V549" s="10">
        <f>V531+V513</f>
        <v>0</v>
      </c>
      <c r="W549" s="10">
        <f>W531+W513</f>
        <v>0</v>
      </c>
      <c r="X549" s="10">
        <f>X531+X513</f>
        <v>0</v>
      </c>
    </row>
    <row r="550" spans="1:24" ht="12.75">
      <c r="A550" s="2" t="s">
        <v>28</v>
      </c>
      <c r="B550" t="s">
        <v>18</v>
      </c>
      <c r="E550" s="10">
        <f aca="true" t="shared" si="338" ref="E550:M550">E532+E514</f>
        <v>0</v>
      </c>
      <c r="F550" s="10">
        <f t="shared" si="338"/>
        <v>0</v>
      </c>
      <c r="G550" s="10">
        <f t="shared" si="338"/>
        <v>0</v>
      </c>
      <c r="H550" s="10">
        <f t="shared" si="338"/>
        <v>0</v>
      </c>
      <c r="I550" s="10">
        <f t="shared" si="338"/>
        <v>0</v>
      </c>
      <c r="J550" s="10">
        <f t="shared" si="338"/>
        <v>0</v>
      </c>
      <c r="K550" s="10">
        <f t="shared" si="338"/>
        <v>0</v>
      </c>
      <c r="L550" s="10">
        <f t="shared" si="338"/>
        <v>0</v>
      </c>
      <c r="M550" s="10">
        <f t="shared" si="338"/>
        <v>0</v>
      </c>
      <c r="N550" s="10">
        <f t="shared" si="323"/>
        <v>0</v>
      </c>
      <c r="O550" s="10">
        <f t="shared" si="323"/>
        <v>0</v>
      </c>
      <c r="P550" s="10">
        <f t="shared" si="324"/>
        <v>0</v>
      </c>
      <c r="Q550" s="10">
        <f t="shared" si="324"/>
        <v>0</v>
      </c>
      <c r="R550" s="10">
        <f t="shared" si="325"/>
        <v>0</v>
      </c>
      <c r="S550" s="10">
        <f t="shared" si="325"/>
        <v>0</v>
      </c>
      <c r="T550" s="10">
        <f>T532+T514</f>
        <v>0</v>
      </c>
      <c r="U550" s="10">
        <f>U532+U514</f>
        <v>0</v>
      </c>
      <c r="V550" s="10">
        <f>V532+V514</f>
        <v>0</v>
      </c>
      <c r="W550" s="10">
        <f>W532+W514</f>
        <v>0</v>
      </c>
      <c r="X550" s="10">
        <f>X532+X514</f>
        <v>0</v>
      </c>
    </row>
    <row r="551" spans="1:24" ht="12.75">
      <c r="A551" s="2" t="s">
        <v>29</v>
      </c>
      <c r="E551" s="10">
        <f aca="true" t="shared" si="339" ref="E551:M551">E533+E515</f>
        <v>0</v>
      </c>
      <c r="F551" s="10">
        <f t="shared" si="339"/>
        <v>4063.488</v>
      </c>
      <c r="G551" s="10">
        <f t="shared" si="339"/>
        <v>5728.2290374687</v>
      </c>
      <c r="H551" s="10">
        <f t="shared" si="339"/>
        <v>5895.681488963442</v>
      </c>
      <c r="I551" s="10">
        <f t="shared" si="339"/>
        <v>7351.736905757634</v>
      </c>
      <c r="J551" s="10">
        <f t="shared" si="339"/>
        <v>10125.550167180501</v>
      </c>
      <c r="K551" s="10">
        <f t="shared" si="339"/>
        <v>8623.725368914393</v>
      </c>
      <c r="L551" s="10">
        <f t="shared" si="339"/>
        <v>10107.401630233948</v>
      </c>
      <c r="M551" s="10">
        <f t="shared" si="339"/>
        <v>10335.634924986969</v>
      </c>
      <c r="N551" s="10">
        <f t="shared" si="323"/>
        <v>9893.359230197706</v>
      </c>
      <c r="O551" s="10">
        <f t="shared" si="323"/>
        <v>10981.16589293544</v>
      </c>
      <c r="P551" s="10">
        <f t="shared" si="324"/>
        <v>11526.308374212244</v>
      </c>
      <c r="Q551" s="10">
        <f t="shared" si="324"/>
        <v>11654.674228181624</v>
      </c>
      <c r="R551" s="10">
        <f t="shared" si="325"/>
        <v>13044.463173885579</v>
      </c>
      <c r="S551" s="10">
        <f t="shared" si="325"/>
        <v>12826.232967631422</v>
      </c>
      <c r="T551" s="10">
        <f>T533+T515</f>
        <v>12608.002761377264</v>
      </c>
      <c r="U551" s="10">
        <f>U533+U515</f>
        <v>12389.772555123107</v>
      </c>
      <c r="V551" s="10">
        <f>V533+V515</f>
        <v>12171.54234886895</v>
      </c>
      <c r="W551" s="10">
        <f>W533+W515</f>
        <v>11953.312142614792</v>
      </c>
      <c r="X551" s="10">
        <f>X533+X515</f>
        <v>11735.081936360635</v>
      </c>
    </row>
    <row r="553" spans="1:24" ht="12.75">
      <c r="A553" s="2" t="s">
        <v>46</v>
      </c>
      <c r="E553" s="10">
        <v>0</v>
      </c>
      <c r="F553" s="10">
        <f>-F$17*(1-$B$8)</f>
        <v>0</v>
      </c>
      <c r="G553" s="10">
        <f>-G$17*(1-$B$8)</f>
        <v>0</v>
      </c>
      <c r="H553" s="10">
        <f aca="true" t="shared" si="340" ref="H553:X553">-H$17*(1-$B$8)</f>
        <v>0</v>
      </c>
      <c r="I553" s="10">
        <f t="shared" si="340"/>
        <v>0</v>
      </c>
      <c r="J553" s="10">
        <f t="shared" si="340"/>
        <v>0</v>
      </c>
      <c r="K553" s="10">
        <f t="shared" si="340"/>
        <v>0</v>
      </c>
      <c r="L553" s="10">
        <f t="shared" si="340"/>
        <v>0</v>
      </c>
      <c r="M553" s="10">
        <f t="shared" si="340"/>
        <v>0</v>
      </c>
      <c r="N553" s="10">
        <f t="shared" si="340"/>
        <v>0</v>
      </c>
      <c r="O553" s="10">
        <f t="shared" si="340"/>
        <v>0</v>
      </c>
      <c r="P553" s="10">
        <f t="shared" si="340"/>
        <v>0</v>
      </c>
      <c r="Q553" s="10">
        <f t="shared" si="340"/>
        <v>0</v>
      </c>
      <c r="R553" s="10">
        <f t="shared" si="340"/>
        <v>0</v>
      </c>
      <c r="S553" s="10">
        <f t="shared" si="340"/>
        <v>0</v>
      </c>
      <c r="T553" s="10">
        <f t="shared" si="340"/>
        <v>0</v>
      </c>
      <c r="U553" s="10">
        <f t="shared" si="340"/>
        <v>0</v>
      </c>
      <c r="V553" s="10">
        <f t="shared" si="340"/>
        <v>0</v>
      </c>
      <c r="W553" s="10">
        <f t="shared" si="340"/>
        <v>0</v>
      </c>
      <c r="X553" s="10">
        <f t="shared" si="340"/>
        <v>0</v>
      </c>
    </row>
    <row r="554" spans="1:24" ht="12.75">
      <c r="A554" s="2" t="s">
        <v>26</v>
      </c>
      <c r="F554" s="6">
        <f>-F495*$B$7*(1-$B$8)</f>
        <v>0</v>
      </c>
      <c r="G554" s="6">
        <f>-G495*$B$7*(1-$B$8)</f>
        <v>0</v>
      </c>
      <c r="H554" s="6">
        <f aca="true" t="shared" si="341" ref="H554:M554">-H495*$B$7*(1-$B$8)</f>
        <v>0</v>
      </c>
      <c r="I554" s="6">
        <f t="shared" si="341"/>
        <v>0</v>
      </c>
      <c r="J554" s="6">
        <f t="shared" si="341"/>
        <v>0</v>
      </c>
      <c r="K554" s="6">
        <f t="shared" si="341"/>
        <v>0</v>
      </c>
      <c r="L554" s="6">
        <f t="shared" si="341"/>
        <v>0</v>
      </c>
      <c r="M554" s="6">
        <f t="shared" si="341"/>
        <v>0</v>
      </c>
      <c r="N554" s="6">
        <f aca="true" t="shared" si="342" ref="N554:S554">-N495*$B$7*(1-$B$8)</f>
        <v>0</v>
      </c>
      <c r="O554" s="6">
        <f t="shared" si="342"/>
        <v>0</v>
      </c>
      <c r="P554" s="6">
        <f t="shared" si="342"/>
        <v>0</v>
      </c>
      <c r="Q554" s="6">
        <f t="shared" si="342"/>
        <v>0</v>
      </c>
      <c r="R554" s="6">
        <f t="shared" si="342"/>
        <v>0</v>
      </c>
      <c r="S554" s="6">
        <f t="shared" si="342"/>
        <v>0</v>
      </c>
      <c r="T554" s="6">
        <f>-T495*$B$7*(1-$B$8)</f>
        <v>0</v>
      </c>
      <c r="U554" s="6">
        <f>-U495*$B$7*(1-$B$8)</f>
        <v>0</v>
      </c>
      <c r="V554" s="6">
        <f>-V495*$B$7*(1-$B$8)</f>
        <v>0</v>
      </c>
      <c r="W554" s="6">
        <f>-W495*$B$7*(1-$B$8)</f>
        <v>0</v>
      </c>
      <c r="X554" s="6">
        <f>-X495*$B$7*(1-$B$8)</f>
        <v>0</v>
      </c>
    </row>
    <row r="556" spans="1:24" ht="12.75">
      <c r="A556" s="2" t="s">
        <v>27</v>
      </c>
      <c r="E556" s="10">
        <f aca="true" t="shared" si="343" ref="E556:S556">SUM(E537:E555)</f>
        <v>0</v>
      </c>
      <c r="F556" s="10">
        <f t="shared" si="343"/>
        <v>140119.872</v>
      </c>
      <c r="G556" s="10">
        <f t="shared" si="343"/>
        <v>144021.79047809876</v>
      </c>
      <c r="H556" s="10">
        <f t="shared" si="343"/>
        <v>178710.88810791343</v>
      </c>
      <c r="I556" s="10">
        <f t="shared" si="343"/>
        <v>245434.15770231263</v>
      </c>
      <c r="J556" s="10">
        <f t="shared" si="343"/>
        <v>207327.17244155545</v>
      </c>
      <c r="K556" s="10">
        <f t="shared" si="343"/>
        <v>247229.89019627418</v>
      </c>
      <c r="L556" s="10">
        <f t="shared" si="343"/>
        <v>258909.86893658843</v>
      </c>
      <c r="M556" s="10">
        <f t="shared" si="343"/>
        <v>249963.49229171572</v>
      </c>
      <c r="N556" s="10">
        <f t="shared" si="343"/>
        <v>276444.1362401292</v>
      </c>
      <c r="O556" s="10">
        <f t="shared" si="343"/>
        <v>284812.79034076625</v>
      </c>
      <c r="P556" s="10">
        <f t="shared" si="343"/>
        <v>283087.18548405636</v>
      </c>
      <c r="Q556" s="10">
        <f t="shared" si="343"/>
        <v>331498.13956004696</v>
      </c>
      <c r="R556" s="10">
        <f t="shared" si="343"/>
        <v>326111.57934713946</v>
      </c>
      <c r="S556" s="10">
        <f t="shared" si="343"/>
        <v>320655.8241907855</v>
      </c>
      <c r="T556" s="10">
        <f>SUM(T537:T555)</f>
        <v>315200.0690344316</v>
      </c>
      <c r="U556" s="10">
        <f>SUM(U537:U555)</f>
        <v>309744.31387807766</v>
      </c>
      <c r="V556" s="10">
        <f>SUM(V537:V555)</f>
        <v>304288.55872172373</v>
      </c>
      <c r="W556" s="10">
        <f>SUM(W537:W555)</f>
        <v>298832.8035653698</v>
      </c>
      <c r="X556" s="10">
        <f>SUM(X537:X555)</f>
        <v>293377.0484090159</v>
      </c>
    </row>
    <row r="559" ht="15.75">
      <c r="A559" s="26" t="s">
        <v>55</v>
      </c>
    </row>
    <row r="560" spans="1:5" ht="12.75">
      <c r="A560" s="5"/>
      <c r="E560" s="9" t="s">
        <v>22</v>
      </c>
    </row>
    <row r="561" spans="1:24" ht="12.75">
      <c r="A561" s="5"/>
      <c r="B561" s="6"/>
      <c r="C561" s="24" t="s">
        <v>52</v>
      </c>
      <c r="E561" s="25">
        <f>E$20</f>
        <v>1994</v>
      </c>
      <c r="F561" s="25">
        <f aca="true" t="shared" si="344" ref="F561:X561">F$20</f>
        <v>1995</v>
      </c>
      <c r="G561" s="25">
        <f t="shared" si="344"/>
        <v>1996</v>
      </c>
      <c r="H561" s="25">
        <f t="shared" si="344"/>
        <v>1997</v>
      </c>
      <c r="I561" s="25">
        <f t="shared" si="344"/>
        <v>1998</v>
      </c>
      <c r="J561" s="25">
        <f t="shared" si="344"/>
        <v>1999</v>
      </c>
      <c r="K561" s="25">
        <f t="shared" si="344"/>
        <v>2000</v>
      </c>
      <c r="L561" s="25">
        <f t="shared" si="344"/>
        <v>2001</v>
      </c>
      <c r="M561" s="25">
        <f t="shared" si="344"/>
        <v>2002</v>
      </c>
      <c r="N561" s="25">
        <f t="shared" si="344"/>
        <v>2003</v>
      </c>
      <c r="O561" s="25">
        <f t="shared" si="344"/>
        <v>2004</v>
      </c>
      <c r="P561" s="25">
        <f t="shared" si="344"/>
        <v>2005</v>
      </c>
      <c r="Q561" s="25">
        <f t="shared" si="344"/>
        <v>2006</v>
      </c>
      <c r="R561" s="25">
        <f t="shared" si="344"/>
        <v>2007</v>
      </c>
      <c r="S561" s="25">
        <f t="shared" si="344"/>
        <v>2008</v>
      </c>
      <c r="T561" s="25">
        <f t="shared" si="344"/>
        <v>2009</v>
      </c>
      <c r="U561" s="25">
        <f t="shared" si="344"/>
        <v>2010</v>
      </c>
      <c r="V561" s="25">
        <f t="shared" si="344"/>
        <v>2011</v>
      </c>
      <c r="W561" s="25">
        <f t="shared" si="344"/>
        <v>2012</v>
      </c>
      <c r="X561" s="25">
        <f t="shared" si="344"/>
        <v>2013</v>
      </c>
    </row>
    <row r="562" spans="2:24" ht="12.75">
      <c r="B562" s="6"/>
      <c r="C562" s="5" t="s">
        <v>22</v>
      </c>
      <c r="E562" s="6">
        <v>0</v>
      </c>
      <c r="F562" s="10">
        <f>$B$5</f>
        <v>100000</v>
      </c>
      <c r="G562" s="10">
        <f aca="true" t="shared" si="345" ref="G562:S562">F624</f>
        <v>131348.57400000002</v>
      </c>
      <c r="H562" s="10">
        <f t="shared" si="345"/>
        <v>155858.79418925208</v>
      </c>
      <c r="I562" s="10">
        <f t="shared" si="345"/>
        <v>180948.18627150086</v>
      </c>
      <c r="J562" s="10">
        <f t="shared" si="345"/>
        <v>246281.70427968394</v>
      </c>
      <c r="K562" s="10">
        <f t="shared" si="345"/>
        <v>298324.49918451515</v>
      </c>
      <c r="L562" s="10">
        <f t="shared" si="345"/>
        <v>342688.5037165971</v>
      </c>
      <c r="M562" s="10">
        <f t="shared" si="345"/>
        <v>307762.09543555765</v>
      </c>
      <c r="N562" s="10">
        <f t="shared" si="345"/>
        <v>257469.39827320862</v>
      </c>
      <c r="O562" s="10">
        <f t="shared" si="345"/>
        <v>330648.29719086573</v>
      </c>
      <c r="P562" s="10">
        <f t="shared" si="345"/>
        <v>342559.18567925296</v>
      </c>
      <c r="Q562" s="10">
        <f t="shared" si="345"/>
        <v>360997.86311680014</v>
      </c>
      <c r="R562" s="10">
        <f t="shared" si="345"/>
        <v>392548.5086037045</v>
      </c>
      <c r="S562" s="10">
        <f t="shared" si="345"/>
        <v>387161.948390797</v>
      </c>
      <c r="T562" s="10">
        <f>S624</f>
        <v>381706.193234443</v>
      </c>
      <c r="U562" s="10">
        <f>T624</f>
        <v>376250.4380780891</v>
      </c>
      <c r="V562" s="10">
        <f>U624</f>
        <v>370794.68292173516</v>
      </c>
      <c r="W562" s="10">
        <f>V624</f>
        <v>365338.92776538123</v>
      </c>
      <c r="X562" s="10">
        <f>W624</f>
        <v>359883.1726090273</v>
      </c>
    </row>
    <row r="563" spans="2:24" ht="12.75">
      <c r="B563" s="6"/>
      <c r="C563" s="5" t="s">
        <v>73</v>
      </c>
      <c r="E563" s="6"/>
      <c r="F563" s="10">
        <f>-0.03*50000</f>
        <v>-1500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2:24" ht="12.75">
      <c r="B564" s="6"/>
      <c r="C564" s="5" t="s">
        <v>25</v>
      </c>
      <c r="E564" s="9"/>
      <c r="F564" s="10">
        <f>-F$17*$B$8</f>
        <v>-4000</v>
      </c>
      <c r="G564" s="10">
        <f>-G$17*$B$8</f>
        <v>-4109.115103127079</v>
      </c>
      <c r="H564" s="10">
        <f aca="true" t="shared" si="346" ref="H564:X564">-H$17*$B$8</f>
        <v>-4234.198270126413</v>
      </c>
      <c r="I564" s="10">
        <f t="shared" si="346"/>
        <v>-4300.731869594145</v>
      </c>
      <c r="J564" s="10">
        <f t="shared" si="346"/>
        <v>-4372.588157019295</v>
      </c>
      <c r="K564" s="10">
        <f t="shared" si="346"/>
        <v>-4492.348636061211</v>
      </c>
      <c r="L564" s="10">
        <f t="shared" si="346"/>
        <v>-4660.013306719894</v>
      </c>
      <c r="M564" s="10">
        <f t="shared" si="346"/>
        <v>-4713.240186294079</v>
      </c>
      <c r="N564" s="10">
        <f t="shared" si="346"/>
        <v>-4835.662009314704</v>
      </c>
      <c r="O564" s="10">
        <f t="shared" si="346"/>
        <v>-4928.8090485695275</v>
      </c>
      <c r="P564" s="10">
        <f t="shared" si="346"/>
        <v>-5075.182967398537</v>
      </c>
      <c r="Q564" s="10">
        <f t="shared" si="346"/>
        <v>-5277.445109780439</v>
      </c>
      <c r="R564" s="10">
        <f t="shared" si="346"/>
        <v>-5386.560212907519</v>
      </c>
      <c r="S564" s="10">
        <f t="shared" si="346"/>
        <v>-5455.755156353959</v>
      </c>
      <c r="T564" s="10">
        <f t="shared" si="346"/>
        <v>-5455.755156353959</v>
      </c>
      <c r="U564" s="10">
        <f t="shared" si="346"/>
        <v>-5455.755156353959</v>
      </c>
      <c r="V564" s="10">
        <f t="shared" si="346"/>
        <v>-5455.755156353959</v>
      </c>
      <c r="W564" s="10">
        <f t="shared" si="346"/>
        <v>-5455.755156353959</v>
      </c>
      <c r="X564" s="10">
        <f t="shared" si="346"/>
        <v>-5455.755156353959</v>
      </c>
    </row>
    <row r="565" spans="2:24" ht="12.75">
      <c r="B565" s="6"/>
      <c r="C565" s="5" t="s">
        <v>48</v>
      </c>
      <c r="E565" s="9"/>
      <c r="F565" s="6">
        <f>-F562*$B$7*$B$8</f>
        <v>0</v>
      </c>
      <c r="G565" s="6">
        <f>-G562*$B$7*$B$8</f>
        <v>0</v>
      </c>
      <c r="H565" s="6">
        <f aca="true" t="shared" si="347" ref="H565:M565">-H562*$B$7*$B$8</f>
        <v>0</v>
      </c>
      <c r="I565" s="6">
        <f t="shared" si="347"/>
        <v>0</v>
      </c>
      <c r="J565" s="6">
        <f t="shared" si="347"/>
        <v>0</v>
      </c>
      <c r="K565" s="6">
        <f t="shared" si="347"/>
        <v>0</v>
      </c>
      <c r="L565" s="6">
        <f t="shared" si="347"/>
        <v>0</v>
      </c>
      <c r="M565" s="6">
        <f t="shared" si="347"/>
        <v>0</v>
      </c>
      <c r="N565" s="6">
        <f aca="true" t="shared" si="348" ref="N565:S565">-N562*$B$7*$B$8</f>
        <v>0</v>
      </c>
      <c r="O565" s="6">
        <f t="shared" si="348"/>
        <v>0</v>
      </c>
      <c r="P565" s="6">
        <f t="shared" si="348"/>
        <v>0</v>
      </c>
      <c r="Q565" s="6">
        <f t="shared" si="348"/>
        <v>0</v>
      </c>
      <c r="R565" s="6">
        <f t="shared" si="348"/>
        <v>0</v>
      </c>
      <c r="S565" s="6">
        <f t="shared" si="348"/>
        <v>0</v>
      </c>
      <c r="T565" s="6">
        <f>-T562*$B$7*$B$8</f>
        <v>0</v>
      </c>
      <c r="U565" s="6">
        <f>-U562*$B$7*$B$8</f>
        <v>0</v>
      </c>
      <c r="V565" s="6">
        <f>-V562*$B$7*$B$8</f>
        <v>0</v>
      </c>
      <c r="W565" s="6">
        <f>-W562*$B$7*$B$8</f>
        <v>0</v>
      </c>
      <c r="X565" s="6">
        <f>-X562*$B$7*$B$8</f>
        <v>0</v>
      </c>
    </row>
    <row r="566" spans="2:24" ht="12.75">
      <c r="B566" s="6"/>
      <c r="C566" s="5" t="s">
        <v>49</v>
      </c>
      <c r="E566" s="9"/>
      <c r="F566" s="10">
        <f aca="true" t="shared" si="349" ref="F566:S566">SUM(F562:F565)</f>
        <v>94500</v>
      </c>
      <c r="G566" s="10">
        <f t="shared" si="349"/>
        <v>127239.45889687294</v>
      </c>
      <c r="H566" s="10">
        <f t="shared" si="349"/>
        <v>151624.59591912566</v>
      </c>
      <c r="I566" s="10">
        <f t="shared" si="349"/>
        <v>176647.45440190673</v>
      </c>
      <c r="J566" s="10">
        <f t="shared" si="349"/>
        <v>241909.11612266465</v>
      </c>
      <c r="K566" s="10">
        <f t="shared" si="349"/>
        <v>293832.15054845397</v>
      </c>
      <c r="L566" s="10">
        <f t="shared" si="349"/>
        <v>338028.4904098772</v>
      </c>
      <c r="M566" s="10">
        <f t="shared" si="349"/>
        <v>303048.8552492636</v>
      </c>
      <c r="N566" s="10">
        <f t="shared" si="349"/>
        <v>252633.73626389392</v>
      </c>
      <c r="O566" s="10">
        <f t="shared" si="349"/>
        <v>325719.4881422962</v>
      </c>
      <c r="P566" s="10">
        <f t="shared" si="349"/>
        <v>337484.0027118544</v>
      </c>
      <c r="Q566" s="10">
        <f t="shared" si="349"/>
        <v>355720.41800701973</v>
      </c>
      <c r="R566" s="10">
        <f t="shared" si="349"/>
        <v>387161.948390797</v>
      </c>
      <c r="S566" s="10">
        <f t="shared" si="349"/>
        <v>381706.1932344431</v>
      </c>
      <c r="T566" s="10">
        <f>SUM(T562:T565)</f>
        <v>376250.4380780891</v>
      </c>
      <c r="U566" s="10">
        <f>SUM(U562:U565)</f>
        <v>370794.68292173516</v>
      </c>
      <c r="V566" s="10">
        <f>SUM(V562:V565)</f>
        <v>365338.92776538123</v>
      </c>
      <c r="W566" s="10">
        <f>SUM(W562:W565)</f>
        <v>359883.1726090273</v>
      </c>
      <c r="X566" s="10">
        <f>SUM(X562:X565)</f>
        <v>354427.41745267337</v>
      </c>
    </row>
    <row r="567" spans="1:5" ht="12.75">
      <c r="A567" s="5"/>
      <c r="B567" s="6"/>
      <c r="E567" s="9"/>
    </row>
    <row r="568" ht="12.75">
      <c r="C568" s="7" t="s">
        <v>21</v>
      </c>
    </row>
    <row r="569" spans="1:24" ht="12.75">
      <c r="A569" s="1" t="s">
        <v>30</v>
      </c>
      <c r="B569" t="s">
        <v>31</v>
      </c>
      <c r="C569" s="23">
        <v>0</v>
      </c>
      <c r="E569" s="6">
        <f>E$566*$C569</f>
        <v>0</v>
      </c>
      <c r="F569" s="6">
        <f>F$566*$C569</f>
        <v>0</v>
      </c>
      <c r="G569" s="6">
        <f>G$566*$C569</f>
        <v>0</v>
      </c>
      <c r="H569" s="6">
        <f>H$566*$C569</f>
        <v>0</v>
      </c>
      <c r="I569" s="6">
        <f>I$566*$C569</f>
        <v>0</v>
      </c>
      <c r="J569" s="6">
        <f>J$566*$C569</f>
        <v>0</v>
      </c>
      <c r="K569" s="6">
        <f>K$566*$C569</f>
        <v>0</v>
      </c>
      <c r="L569" s="6">
        <f>L$566*$C569</f>
        <v>0</v>
      </c>
      <c r="M569" s="6">
        <f>M$566*$C569</f>
        <v>0</v>
      </c>
      <c r="N569" s="6">
        <f>N$566*$C569</f>
        <v>0</v>
      </c>
      <c r="O569" s="6">
        <f>O$566*$C569</f>
        <v>0</v>
      </c>
      <c r="P569" s="6">
        <f>P$566*$C569</f>
        <v>0</v>
      </c>
      <c r="Q569" s="6">
        <f>Q$566*$C569</f>
        <v>0</v>
      </c>
      <c r="R569" s="6">
        <f>R$566*$C569</f>
        <v>0</v>
      </c>
      <c r="S569" s="6">
        <f>S$566*$C569</f>
        <v>0</v>
      </c>
      <c r="T569" s="6">
        <f>T$566*$C569</f>
        <v>0</v>
      </c>
      <c r="U569" s="6">
        <f>U$566*$C569</f>
        <v>0</v>
      </c>
      <c r="V569" s="6">
        <f>V$566*$C569</f>
        <v>0</v>
      </c>
      <c r="W569" s="6">
        <f>W$566*$C569</f>
        <v>0</v>
      </c>
      <c r="X569" s="6">
        <f>X$566*$C569</f>
        <v>0</v>
      </c>
    </row>
    <row r="570" spans="1:24" ht="12.75">
      <c r="A570" s="1" t="s">
        <v>40</v>
      </c>
      <c r="B570" t="s">
        <v>45</v>
      </c>
      <c r="C570" s="23">
        <v>0.25</v>
      </c>
      <c r="E570" s="6">
        <f aca="true" t="shared" si="350" ref="E570:T583">E$566*$C570</f>
        <v>0</v>
      </c>
      <c r="F570" s="6">
        <f t="shared" si="350"/>
        <v>23625</v>
      </c>
      <c r="G570" s="6">
        <f t="shared" si="350"/>
        <v>31809.864724218234</v>
      </c>
      <c r="H570" s="6">
        <f t="shared" si="350"/>
        <v>37906.148979781414</v>
      </c>
      <c r="I570" s="6">
        <f t="shared" si="350"/>
        <v>44161.86360047668</v>
      </c>
      <c r="J570" s="6">
        <f t="shared" si="350"/>
        <v>60477.27903066616</v>
      </c>
      <c r="K570" s="6">
        <f t="shared" si="350"/>
        <v>73458.03763711349</v>
      </c>
      <c r="L570" s="6">
        <f t="shared" si="350"/>
        <v>84507.1226024693</v>
      </c>
      <c r="M570" s="6">
        <f t="shared" si="350"/>
        <v>75762.2138123159</v>
      </c>
      <c r="N570" s="6">
        <f t="shared" si="350"/>
        <v>63158.43406597348</v>
      </c>
      <c r="O570" s="6">
        <f t="shared" si="350"/>
        <v>81429.87203557405</v>
      </c>
      <c r="P570" s="6">
        <f t="shared" si="350"/>
        <v>84371.0006779636</v>
      </c>
      <c r="Q570" s="6">
        <f t="shared" si="350"/>
        <v>88930.10450175493</v>
      </c>
      <c r="R570" s="6">
        <f t="shared" si="350"/>
        <v>96790.48709769925</v>
      </c>
      <c r="S570" s="6">
        <f t="shared" si="350"/>
        <v>95426.54830861077</v>
      </c>
      <c r="T570" s="6">
        <f t="shared" si="350"/>
        <v>94062.60951952227</v>
      </c>
      <c r="U570" s="6">
        <f>U$566*$C570</f>
        <v>92698.67073043379</v>
      </c>
      <c r="V570" s="6">
        <f>V$566*$C570</f>
        <v>91334.73194134531</v>
      </c>
      <c r="W570" s="6">
        <f>W$566*$C570</f>
        <v>89970.79315225683</v>
      </c>
      <c r="X570" s="6">
        <f>X$566*$C570</f>
        <v>88606.85436316834</v>
      </c>
    </row>
    <row r="571" spans="1:24" ht="12.75">
      <c r="A571" s="1" t="s">
        <v>41</v>
      </c>
      <c r="B571" t="s">
        <v>44</v>
      </c>
      <c r="C571" s="23">
        <v>0.25</v>
      </c>
      <c r="E571" s="6">
        <f t="shared" si="350"/>
        <v>0</v>
      </c>
      <c r="F571" s="6">
        <f t="shared" si="350"/>
        <v>23625</v>
      </c>
      <c r="G571" s="6">
        <f t="shared" si="350"/>
        <v>31809.864724218234</v>
      </c>
      <c r="H571" s="6">
        <f t="shared" si="350"/>
        <v>37906.148979781414</v>
      </c>
      <c r="I571" s="6">
        <f t="shared" si="350"/>
        <v>44161.86360047668</v>
      </c>
      <c r="J571" s="6">
        <f t="shared" si="350"/>
        <v>60477.27903066616</v>
      </c>
      <c r="K571" s="6">
        <f t="shared" si="350"/>
        <v>73458.03763711349</v>
      </c>
      <c r="L571" s="6">
        <f t="shared" si="350"/>
        <v>84507.1226024693</v>
      </c>
      <c r="M571" s="6">
        <f t="shared" si="350"/>
        <v>75762.2138123159</v>
      </c>
      <c r="N571" s="6">
        <f t="shared" si="350"/>
        <v>63158.43406597348</v>
      </c>
      <c r="O571" s="6">
        <f t="shared" si="350"/>
        <v>81429.87203557405</v>
      </c>
      <c r="P571" s="6">
        <f t="shared" si="350"/>
        <v>84371.0006779636</v>
      </c>
      <c r="Q571" s="6">
        <f t="shared" si="350"/>
        <v>88930.10450175493</v>
      </c>
      <c r="R571" s="6">
        <f t="shared" si="350"/>
        <v>96790.48709769925</v>
      </c>
      <c r="S571" s="6">
        <f t="shared" si="350"/>
        <v>95426.54830861077</v>
      </c>
      <c r="T571" s="6">
        <f>T$566*$C571</f>
        <v>94062.60951952227</v>
      </c>
      <c r="U571" s="6">
        <f>U$566*$C571</f>
        <v>92698.67073043379</v>
      </c>
      <c r="V571" s="6">
        <f>V$566*$C571</f>
        <v>91334.73194134531</v>
      </c>
      <c r="W571" s="6">
        <f>W$566*$C571</f>
        <v>89970.79315225683</v>
      </c>
      <c r="X571" s="6">
        <f>X$566*$C571</f>
        <v>88606.85436316834</v>
      </c>
    </row>
    <row r="572" spans="1:24" ht="12.75">
      <c r="A572" s="1" t="s">
        <v>42</v>
      </c>
      <c r="B572" t="s">
        <v>43</v>
      </c>
      <c r="C572" s="23">
        <v>0.25</v>
      </c>
      <c r="E572" s="6">
        <f t="shared" si="350"/>
        <v>0</v>
      </c>
      <c r="F572" s="6">
        <f t="shared" si="350"/>
        <v>23625</v>
      </c>
      <c r="G572" s="6">
        <f t="shared" si="350"/>
        <v>31809.864724218234</v>
      </c>
      <c r="H572" s="6">
        <f t="shared" si="350"/>
        <v>37906.148979781414</v>
      </c>
      <c r="I572" s="6">
        <f t="shared" si="350"/>
        <v>44161.86360047668</v>
      </c>
      <c r="J572" s="6">
        <f t="shared" si="350"/>
        <v>60477.27903066616</v>
      </c>
      <c r="K572" s="6">
        <f t="shared" si="350"/>
        <v>73458.03763711349</v>
      </c>
      <c r="L572" s="6">
        <f t="shared" si="350"/>
        <v>84507.1226024693</v>
      </c>
      <c r="M572" s="6">
        <f t="shared" si="350"/>
        <v>75762.2138123159</v>
      </c>
      <c r="N572" s="6">
        <f t="shared" si="350"/>
        <v>63158.43406597348</v>
      </c>
      <c r="O572" s="6">
        <f t="shared" si="350"/>
        <v>81429.87203557405</v>
      </c>
      <c r="P572" s="6">
        <f t="shared" si="350"/>
        <v>84371.0006779636</v>
      </c>
      <c r="Q572" s="6">
        <f t="shared" si="350"/>
        <v>88930.10450175493</v>
      </c>
      <c r="R572" s="6">
        <f t="shared" si="350"/>
        <v>96790.48709769925</v>
      </c>
      <c r="S572" s="6">
        <f t="shared" si="350"/>
        <v>95426.54830861077</v>
      </c>
      <c r="T572" s="6">
        <f>T$566*$C572</f>
        <v>94062.60951952227</v>
      </c>
      <c r="U572" s="6">
        <f>U$566*$C572</f>
        <v>92698.67073043379</v>
      </c>
      <c r="V572" s="6">
        <f>V$566*$C572</f>
        <v>91334.73194134531</v>
      </c>
      <c r="W572" s="6">
        <f>W$566*$C572</f>
        <v>89970.79315225683</v>
      </c>
      <c r="X572" s="6">
        <f>X$566*$C572</f>
        <v>88606.85436316834</v>
      </c>
    </row>
    <row r="573" spans="1:24" ht="12.75">
      <c r="A573" s="1" t="s">
        <v>0</v>
      </c>
      <c r="B573" t="s">
        <v>9</v>
      </c>
      <c r="C573" s="23">
        <v>0.21</v>
      </c>
      <c r="E573" s="6">
        <f t="shared" si="350"/>
        <v>0</v>
      </c>
      <c r="F573" s="6">
        <f t="shared" si="350"/>
        <v>19845</v>
      </c>
      <c r="G573" s="6">
        <f t="shared" si="350"/>
        <v>26720.286368343317</v>
      </c>
      <c r="H573" s="6">
        <f t="shared" si="350"/>
        <v>31841.165143016387</v>
      </c>
      <c r="I573" s="6">
        <f t="shared" si="350"/>
        <v>37095.96542440041</v>
      </c>
      <c r="J573" s="6">
        <f t="shared" si="350"/>
        <v>50800.91438575958</v>
      </c>
      <c r="K573" s="6">
        <f t="shared" si="350"/>
        <v>61704.75161517533</v>
      </c>
      <c r="L573" s="6">
        <f t="shared" si="350"/>
        <v>70985.98298607422</v>
      </c>
      <c r="M573" s="6">
        <f t="shared" si="350"/>
        <v>63640.25960234535</v>
      </c>
      <c r="N573" s="6">
        <f t="shared" si="350"/>
        <v>53053.08461541772</v>
      </c>
      <c r="O573" s="6">
        <f t="shared" si="350"/>
        <v>68401.0925098822</v>
      </c>
      <c r="P573" s="6">
        <f t="shared" si="350"/>
        <v>70871.64056948942</v>
      </c>
      <c r="Q573" s="6">
        <f t="shared" si="350"/>
        <v>74701.28778147414</v>
      </c>
      <c r="R573" s="6">
        <f t="shared" si="350"/>
        <v>81304.00916206736</v>
      </c>
      <c r="S573" s="6">
        <f t="shared" si="350"/>
        <v>80158.30057923305</v>
      </c>
      <c r="T573" s="6">
        <f>T$566*$C573</f>
        <v>79012.59199639871</v>
      </c>
      <c r="U573" s="6">
        <f>U$566*$C573</f>
        <v>77866.88341356438</v>
      </c>
      <c r="V573" s="6">
        <f>V$566*$C573</f>
        <v>76721.17483073006</v>
      </c>
      <c r="W573" s="6">
        <f>W$566*$C573</f>
        <v>75575.46624789573</v>
      </c>
      <c r="X573" s="6">
        <f>X$566*$C573</f>
        <v>74429.7576650614</v>
      </c>
    </row>
    <row r="574" spans="1:24" ht="12.75">
      <c r="A574" s="2" t="s">
        <v>1</v>
      </c>
      <c r="B574" t="s">
        <v>10</v>
      </c>
      <c r="C574" s="23">
        <v>0</v>
      </c>
      <c r="E574" s="6">
        <f t="shared" si="350"/>
        <v>0</v>
      </c>
      <c r="F574" s="6">
        <f t="shared" si="350"/>
        <v>0</v>
      </c>
      <c r="G574" s="6">
        <f t="shared" si="350"/>
        <v>0</v>
      </c>
      <c r="H574" s="6">
        <f t="shared" si="350"/>
        <v>0</v>
      </c>
      <c r="I574" s="6">
        <f t="shared" si="350"/>
        <v>0</v>
      </c>
      <c r="J574" s="6">
        <f t="shared" si="350"/>
        <v>0</v>
      </c>
      <c r="K574" s="6">
        <f t="shared" si="350"/>
        <v>0</v>
      </c>
      <c r="L574" s="6">
        <f t="shared" si="350"/>
        <v>0</v>
      </c>
      <c r="M574" s="6">
        <f t="shared" si="350"/>
        <v>0</v>
      </c>
      <c r="N574" s="6">
        <f t="shared" si="350"/>
        <v>0</v>
      </c>
      <c r="O574" s="6">
        <f t="shared" si="350"/>
        <v>0</v>
      </c>
      <c r="P574" s="6">
        <f t="shared" si="350"/>
        <v>0</v>
      </c>
      <c r="Q574" s="6">
        <f t="shared" si="350"/>
        <v>0</v>
      </c>
      <c r="R574" s="6">
        <f t="shared" si="350"/>
        <v>0</v>
      </c>
      <c r="S574" s="6">
        <f t="shared" si="350"/>
        <v>0</v>
      </c>
      <c r="T574" s="6">
        <f>T$566*$C574</f>
        <v>0</v>
      </c>
      <c r="U574" s="6">
        <f>U$566*$C574</f>
        <v>0</v>
      </c>
      <c r="V574" s="6">
        <f>V$566*$C574</f>
        <v>0</v>
      </c>
      <c r="W574" s="6">
        <f>W$566*$C574</f>
        <v>0</v>
      </c>
      <c r="X574" s="6">
        <f>X$566*$C574</f>
        <v>0</v>
      </c>
    </row>
    <row r="575" spans="1:24" ht="12.75">
      <c r="A575" s="2" t="s">
        <v>2</v>
      </c>
      <c r="B575" t="s">
        <v>11</v>
      </c>
      <c r="C575" s="23">
        <v>0</v>
      </c>
      <c r="E575" s="6">
        <f t="shared" si="350"/>
        <v>0</v>
      </c>
      <c r="F575" s="6">
        <f t="shared" si="350"/>
        <v>0</v>
      </c>
      <c r="G575" s="6">
        <f t="shared" si="350"/>
        <v>0</v>
      </c>
      <c r="H575" s="6">
        <f t="shared" si="350"/>
        <v>0</v>
      </c>
      <c r="I575" s="6">
        <f t="shared" si="350"/>
        <v>0</v>
      </c>
      <c r="J575" s="6">
        <f t="shared" si="350"/>
        <v>0</v>
      </c>
      <c r="K575" s="6">
        <f t="shared" si="350"/>
        <v>0</v>
      </c>
      <c r="L575" s="6">
        <f t="shared" si="350"/>
        <v>0</v>
      </c>
      <c r="M575" s="6">
        <f t="shared" si="350"/>
        <v>0</v>
      </c>
      <c r="N575" s="6">
        <f t="shared" si="350"/>
        <v>0</v>
      </c>
      <c r="O575" s="6">
        <f t="shared" si="350"/>
        <v>0</v>
      </c>
      <c r="P575" s="6">
        <f t="shared" si="350"/>
        <v>0</v>
      </c>
      <c r="Q575" s="6">
        <f t="shared" si="350"/>
        <v>0</v>
      </c>
      <c r="R575" s="6">
        <f t="shared" si="350"/>
        <v>0</v>
      </c>
      <c r="S575" s="6">
        <f t="shared" si="350"/>
        <v>0</v>
      </c>
      <c r="T575" s="6">
        <f>T$566*$C575</f>
        <v>0</v>
      </c>
      <c r="U575" s="6">
        <f>U$566*$C575</f>
        <v>0</v>
      </c>
      <c r="V575" s="6">
        <f>V$566*$C575</f>
        <v>0</v>
      </c>
      <c r="W575" s="6">
        <f>W$566*$C575</f>
        <v>0</v>
      </c>
      <c r="X575" s="6">
        <f>X$566*$C575</f>
        <v>0</v>
      </c>
    </row>
    <row r="576" spans="1:24" ht="12.75">
      <c r="A576" s="2" t="s">
        <v>3</v>
      </c>
      <c r="B576" t="s">
        <v>12</v>
      </c>
      <c r="C576" s="23">
        <v>0</v>
      </c>
      <c r="E576" s="6">
        <f t="shared" si="350"/>
        <v>0</v>
      </c>
      <c r="F576" s="6">
        <f t="shared" si="350"/>
        <v>0</v>
      </c>
      <c r="G576" s="6">
        <f t="shared" si="350"/>
        <v>0</v>
      </c>
      <c r="H576" s="6">
        <f t="shared" si="350"/>
        <v>0</v>
      </c>
      <c r="I576" s="6">
        <f t="shared" si="350"/>
        <v>0</v>
      </c>
      <c r="J576" s="6">
        <f t="shared" si="350"/>
        <v>0</v>
      </c>
      <c r="K576" s="6">
        <f t="shared" si="350"/>
        <v>0</v>
      </c>
      <c r="L576" s="6">
        <f t="shared" si="350"/>
        <v>0</v>
      </c>
      <c r="M576" s="6">
        <f t="shared" si="350"/>
        <v>0</v>
      </c>
      <c r="N576" s="6">
        <f t="shared" si="350"/>
        <v>0</v>
      </c>
      <c r="O576" s="6">
        <f t="shared" si="350"/>
        <v>0</v>
      </c>
      <c r="P576" s="6">
        <f t="shared" si="350"/>
        <v>0</v>
      </c>
      <c r="Q576" s="6">
        <f t="shared" si="350"/>
        <v>0</v>
      </c>
      <c r="R576" s="6">
        <f t="shared" si="350"/>
        <v>0</v>
      </c>
      <c r="S576" s="6">
        <f t="shared" si="350"/>
        <v>0</v>
      </c>
      <c r="T576" s="6">
        <f>T$566*$C576</f>
        <v>0</v>
      </c>
      <c r="U576" s="6">
        <f>U$566*$C576</f>
        <v>0</v>
      </c>
      <c r="V576" s="6">
        <f>V$566*$C576</f>
        <v>0</v>
      </c>
      <c r="W576" s="6">
        <f>W$566*$C576</f>
        <v>0</v>
      </c>
      <c r="X576" s="6">
        <f>X$566*$C576</f>
        <v>0</v>
      </c>
    </row>
    <row r="577" spans="1:24" ht="12.75">
      <c r="A577" s="2" t="s">
        <v>4</v>
      </c>
      <c r="B577" t="s">
        <v>13</v>
      </c>
      <c r="C577" s="23">
        <v>0</v>
      </c>
      <c r="E577" s="6">
        <f t="shared" si="350"/>
        <v>0</v>
      </c>
      <c r="F577" s="6">
        <f t="shared" si="350"/>
        <v>0</v>
      </c>
      <c r="G577" s="6">
        <f t="shared" si="350"/>
        <v>0</v>
      </c>
      <c r="H577" s="6">
        <f t="shared" si="350"/>
        <v>0</v>
      </c>
      <c r="I577" s="6">
        <f t="shared" si="350"/>
        <v>0</v>
      </c>
      <c r="J577" s="6">
        <f t="shared" si="350"/>
        <v>0</v>
      </c>
      <c r="K577" s="6">
        <f t="shared" si="350"/>
        <v>0</v>
      </c>
      <c r="L577" s="6">
        <f t="shared" si="350"/>
        <v>0</v>
      </c>
      <c r="M577" s="6">
        <f t="shared" si="350"/>
        <v>0</v>
      </c>
      <c r="N577" s="6">
        <f t="shared" si="350"/>
        <v>0</v>
      </c>
      <c r="O577" s="6">
        <f t="shared" si="350"/>
        <v>0</v>
      </c>
      <c r="P577" s="6">
        <f t="shared" si="350"/>
        <v>0</v>
      </c>
      <c r="Q577" s="6">
        <f t="shared" si="350"/>
        <v>0</v>
      </c>
      <c r="R577" s="6">
        <f t="shared" si="350"/>
        <v>0</v>
      </c>
      <c r="S577" s="6">
        <f t="shared" si="350"/>
        <v>0</v>
      </c>
      <c r="T577" s="6">
        <f>T$566*$C577</f>
        <v>0</v>
      </c>
      <c r="U577" s="6">
        <f>U$566*$C577</f>
        <v>0</v>
      </c>
      <c r="V577" s="6">
        <f>V$566*$C577</f>
        <v>0</v>
      </c>
      <c r="W577" s="6">
        <f>W$566*$C577</f>
        <v>0</v>
      </c>
      <c r="X577" s="6">
        <f>X$566*$C577</f>
        <v>0</v>
      </c>
    </row>
    <row r="578" spans="1:24" ht="12.75">
      <c r="A578" s="2" t="s">
        <v>5</v>
      </c>
      <c r="B578" t="s">
        <v>14</v>
      </c>
      <c r="C578" s="23">
        <v>0</v>
      </c>
      <c r="E578" s="6">
        <f t="shared" si="350"/>
        <v>0</v>
      </c>
      <c r="F578" s="6">
        <f t="shared" si="350"/>
        <v>0</v>
      </c>
      <c r="G578" s="6">
        <f t="shared" si="350"/>
        <v>0</v>
      </c>
      <c r="H578" s="6">
        <f t="shared" si="350"/>
        <v>0</v>
      </c>
      <c r="I578" s="6">
        <f t="shared" si="350"/>
        <v>0</v>
      </c>
      <c r="J578" s="6">
        <f t="shared" si="350"/>
        <v>0</v>
      </c>
      <c r="K578" s="6">
        <f t="shared" si="350"/>
        <v>0</v>
      </c>
      <c r="L578" s="6">
        <f t="shared" si="350"/>
        <v>0</v>
      </c>
      <c r="M578" s="6">
        <f t="shared" si="350"/>
        <v>0</v>
      </c>
      <c r="N578" s="6">
        <f t="shared" si="350"/>
        <v>0</v>
      </c>
      <c r="O578" s="6">
        <f t="shared" si="350"/>
        <v>0</v>
      </c>
      <c r="P578" s="6">
        <f t="shared" si="350"/>
        <v>0</v>
      </c>
      <c r="Q578" s="6">
        <f t="shared" si="350"/>
        <v>0</v>
      </c>
      <c r="R578" s="6">
        <f t="shared" si="350"/>
        <v>0</v>
      </c>
      <c r="S578" s="6">
        <f t="shared" si="350"/>
        <v>0</v>
      </c>
      <c r="T578" s="6">
        <f>T$566*$C578</f>
        <v>0</v>
      </c>
      <c r="U578" s="6">
        <f>U$566*$C578</f>
        <v>0</v>
      </c>
      <c r="V578" s="6">
        <f>V$566*$C578</f>
        <v>0</v>
      </c>
      <c r="W578" s="6">
        <f>W$566*$C578</f>
        <v>0</v>
      </c>
      <c r="X578" s="6">
        <f>X$566*$C578</f>
        <v>0</v>
      </c>
    </row>
    <row r="579" spans="1:24" ht="12.75">
      <c r="A579" s="2" t="s">
        <v>6</v>
      </c>
      <c r="B579" t="s">
        <v>15</v>
      </c>
      <c r="C579" s="23">
        <v>0</v>
      </c>
      <c r="E579" s="6">
        <f t="shared" si="350"/>
        <v>0</v>
      </c>
      <c r="F579" s="6">
        <f t="shared" si="350"/>
        <v>0</v>
      </c>
      <c r="G579" s="6">
        <f t="shared" si="350"/>
        <v>0</v>
      </c>
      <c r="H579" s="6">
        <f t="shared" si="350"/>
        <v>0</v>
      </c>
      <c r="I579" s="6">
        <f t="shared" si="350"/>
        <v>0</v>
      </c>
      <c r="J579" s="6">
        <f t="shared" si="350"/>
        <v>0</v>
      </c>
      <c r="K579" s="6">
        <f t="shared" si="350"/>
        <v>0</v>
      </c>
      <c r="L579" s="6">
        <f t="shared" si="350"/>
        <v>0</v>
      </c>
      <c r="M579" s="6">
        <f t="shared" si="350"/>
        <v>0</v>
      </c>
      <c r="N579" s="6">
        <f t="shared" si="350"/>
        <v>0</v>
      </c>
      <c r="O579" s="6">
        <f t="shared" si="350"/>
        <v>0</v>
      </c>
      <c r="P579" s="6">
        <f t="shared" si="350"/>
        <v>0</v>
      </c>
      <c r="Q579" s="6">
        <f t="shared" si="350"/>
        <v>0</v>
      </c>
      <c r="R579" s="6">
        <f t="shared" si="350"/>
        <v>0</v>
      </c>
      <c r="S579" s="6">
        <f t="shared" si="350"/>
        <v>0</v>
      </c>
      <c r="T579" s="6">
        <f>T$566*$C579</f>
        <v>0</v>
      </c>
      <c r="U579" s="6">
        <f>U$566*$C579</f>
        <v>0</v>
      </c>
      <c r="V579" s="6">
        <f>V$566*$C579</f>
        <v>0</v>
      </c>
      <c r="W579" s="6">
        <f>W$566*$C579</f>
        <v>0</v>
      </c>
      <c r="X579" s="6">
        <f>X$566*$C579</f>
        <v>0</v>
      </c>
    </row>
    <row r="580" spans="1:24" ht="12.75">
      <c r="A580" s="2" t="s">
        <v>7</v>
      </c>
      <c r="B580" t="s">
        <v>16</v>
      </c>
      <c r="C580" s="23">
        <v>0</v>
      </c>
      <c r="E580" s="6">
        <f t="shared" si="350"/>
        <v>0</v>
      </c>
      <c r="F580" s="6">
        <f t="shared" si="350"/>
        <v>0</v>
      </c>
      <c r="G580" s="6">
        <f t="shared" si="350"/>
        <v>0</v>
      </c>
      <c r="H580" s="6">
        <f t="shared" si="350"/>
        <v>0</v>
      </c>
      <c r="I580" s="6">
        <f t="shared" si="350"/>
        <v>0</v>
      </c>
      <c r="J580" s="6">
        <f t="shared" si="350"/>
        <v>0</v>
      </c>
      <c r="K580" s="6">
        <f t="shared" si="350"/>
        <v>0</v>
      </c>
      <c r="L580" s="6">
        <f t="shared" si="350"/>
        <v>0</v>
      </c>
      <c r="M580" s="6">
        <f t="shared" si="350"/>
        <v>0</v>
      </c>
      <c r="N580" s="6">
        <f t="shared" si="350"/>
        <v>0</v>
      </c>
      <c r="O580" s="6">
        <f t="shared" si="350"/>
        <v>0</v>
      </c>
      <c r="P580" s="6">
        <f t="shared" si="350"/>
        <v>0</v>
      </c>
      <c r="Q580" s="6">
        <f t="shared" si="350"/>
        <v>0</v>
      </c>
      <c r="R580" s="6">
        <f t="shared" si="350"/>
        <v>0</v>
      </c>
      <c r="S580" s="6">
        <f t="shared" si="350"/>
        <v>0</v>
      </c>
      <c r="T580" s="6">
        <f>T$566*$C580</f>
        <v>0</v>
      </c>
      <c r="U580" s="6">
        <f>U$566*$C580</f>
        <v>0</v>
      </c>
      <c r="V580" s="6">
        <f>V$566*$C580</f>
        <v>0</v>
      </c>
      <c r="W580" s="6">
        <f>W$566*$C580</f>
        <v>0</v>
      </c>
      <c r="X580" s="6">
        <f>X$566*$C580</f>
        <v>0</v>
      </c>
    </row>
    <row r="581" spans="1:24" ht="12.75">
      <c r="A581" s="2" t="s">
        <v>8</v>
      </c>
      <c r="B581" t="s">
        <v>17</v>
      </c>
      <c r="C581" s="23">
        <v>0</v>
      </c>
      <c r="E581" s="6">
        <f t="shared" si="350"/>
        <v>0</v>
      </c>
      <c r="F581" s="6">
        <f t="shared" si="350"/>
        <v>0</v>
      </c>
      <c r="G581" s="6">
        <f t="shared" si="350"/>
        <v>0</v>
      </c>
      <c r="H581" s="6">
        <f t="shared" si="350"/>
        <v>0</v>
      </c>
      <c r="I581" s="6">
        <f t="shared" si="350"/>
        <v>0</v>
      </c>
      <c r="J581" s="6">
        <f t="shared" si="350"/>
        <v>0</v>
      </c>
      <c r="K581" s="6">
        <f t="shared" si="350"/>
        <v>0</v>
      </c>
      <c r="L581" s="6">
        <f t="shared" si="350"/>
        <v>0</v>
      </c>
      <c r="M581" s="6">
        <f t="shared" si="350"/>
        <v>0</v>
      </c>
      <c r="N581" s="6">
        <f t="shared" si="350"/>
        <v>0</v>
      </c>
      <c r="O581" s="6">
        <f t="shared" si="350"/>
        <v>0</v>
      </c>
      <c r="P581" s="6">
        <f t="shared" si="350"/>
        <v>0</v>
      </c>
      <c r="Q581" s="6">
        <f t="shared" si="350"/>
        <v>0</v>
      </c>
      <c r="R581" s="6">
        <f t="shared" si="350"/>
        <v>0</v>
      </c>
      <c r="S581" s="6">
        <f t="shared" si="350"/>
        <v>0</v>
      </c>
      <c r="T581" s="6">
        <f>T$566*$C581</f>
        <v>0</v>
      </c>
      <c r="U581" s="6">
        <f>U$566*$C581</f>
        <v>0</v>
      </c>
      <c r="V581" s="6">
        <f>V$566*$C581</f>
        <v>0</v>
      </c>
      <c r="W581" s="6">
        <f>W$566*$C581</f>
        <v>0</v>
      </c>
      <c r="X581" s="6">
        <f>X$566*$C581</f>
        <v>0</v>
      </c>
    </row>
    <row r="582" spans="1:24" ht="12.75">
      <c r="A582" s="2" t="s">
        <v>28</v>
      </c>
      <c r="B582" t="s">
        <v>18</v>
      </c>
      <c r="C582" s="23">
        <v>0</v>
      </c>
      <c r="E582" s="6">
        <f t="shared" si="350"/>
        <v>0</v>
      </c>
      <c r="F582" s="6">
        <f t="shared" si="350"/>
        <v>0</v>
      </c>
      <c r="G582" s="6">
        <f t="shared" si="350"/>
        <v>0</v>
      </c>
      <c r="H582" s="6">
        <f t="shared" si="350"/>
        <v>0</v>
      </c>
      <c r="I582" s="6">
        <f t="shared" si="350"/>
        <v>0</v>
      </c>
      <c r="J582" s="6">
        <f t="shared" si="350"/>
        <v>0</v>
      </c>
      <c r="K582" s="6">
        <f t="shared" si="350"/>
        <v>0</v>
      </c>
      <c r="L582" s="6">
        <f t="shared" si="350"/>
        <v>0</v>
      </c>
      <c r="M582" s="6">
        <f t="shared" si="350"/>
        <v>0</v>
      </c>
      <c r="N582" s="6">
        <f t="shared" si="350"/>
        <v>0</v>
      </c>
      <c r="O582" s="6">
        <f t="shared" si="350"/>
        <v>0</v>
      </c>
      <c r="P582" s="6">
        <f t="shared" si="350"/>
        <v>0</v>
      </c>
      <c r="Q582" s="6">
        <f t="shared" si="350"/>
        <v>0</v>
      </c>
      <c r="R582" s="6">
        <f t="shared" si="350"/>
        <v>0</v>
      </c>
      <c r="S582" s="6">
        <f t="shared" si="350"/>
        <v>0</v>
      </c>
      <c r="T582" s="6">
        <f>T$566*$C582</f>
        <v>0</v>
      </c>
      <c r="U582" s="6">
        <f>U$566*$C582</f>
        <v>0</v>
      </c>
      <c r="V582" s="6">
        <f>V$566*$C582</f>
        <v>0</v>
      </c>
      <c r="W582" s="6">
        <f>W$566*$C582</f>
        <v>0</v>
      </c>
      <c r="X582" s="6">
        <f>X$566*$C582</f>
        <v>0</v>
      </c>
    </row>
    <row r="583" spans="1:24" ht="12.75">
      <c r="A583" s="2" t="s">
        <v>29</v>
      </c>
      <c r="C583" s="23">
        <v>0.04</v>
      </c>
      <c r="E583" s="6">
        <f t="shared" si="350"/>
        <v>0</v>
      </c>
      <c r="F583" s="6">
        <f t="shared" si="350"/>
        <v>3780</v>
      </c>
      <c r="G583" s="6">
        <f t="shared" si="350"/>
        <v>5089.578355874917</v>
      </c>
      <c r="H583" s="6">
        <f t="shared" si="350"/>
        <v>6064.983836765026</v>
      </c>
      <c r="I583" s="6">
        <f t="shared" si="350"/>
        <v>7065.898176076269</v>
      </c>
      <c r="J583" s="6">
        <f t="shared" si="350"/>
        <v>9676.364644906585</v>
      </c>
      <c r="K583" s="6">
        <f t="shared" si="350"/>
        <v>11753.286021938158</v>
      </c>
      <c r="L583" s="6">
        <f t="shared" si="350"/>
        <v>13521.139616395089</v>
      </c>
      <c r="M583" s="6">
        <f t="shared" si="350"/>
        <v>12121.954209970543</v>
      </c>
      <c r="N583" s="6">
        <f t="shared" si="350"/>
        <v>10105.349450555757</v>
      </c>
      <c r="O583" s="6">
        <f t="shared" si="350"/>
        <v>13028.779525691849</v>
      </c>
      <c r="P583" s="6">
        <f t="shared" si="350"/>
        <v>13499.360108474177</v>
      </c>
      <c r="Q583" s="6">
        <f t="shared" si="350"/>
        <v>14228.816720280789</v>
      </c>
      <c r="R583" s="6">
        <f t="shared" si="350"/>
        <v>15486.477935631881</v>
      </c>
      <c r="S583" s="6">
        <f t="shared" si="350"/>
        <v>15268.247729377723</v>
      </c>
      <c r="T583" s="6">
        <f>T$566*$C583</f>
        <v>15050.017523123564</v>
      </c>
      <c r="U583" s="6">
        <f>U$566*$C583</f>
        <v>14831.787316869406</v>
      </c>
      <c r="V583" s="6">
        <f>V$566*$C583</f>
        <v>14613.55711061525</v>
      </c>
      <c r="W583" s="6">
        <f>W$566*$C583</f>
        <v>14395.326904361093</v>
      </c>
      <c r="X583" s="6">
        <f>X$566*$C583</f>
        <v>14177.096698106936</v>
      </c>
    </row>
    <row r="585" ht="12.75">
      <c r="E585" t="s">
        <v>23</v>
      </c>
    </row>
    <row r="587" spans="1:24" ht="12.75">
      <c r="A587" s="1" t="s">
        <v>30</v>
      </c>
      <c r="B587" t="s">
        <v>31</v>
      </c>
      <c r="E587" s="6">
        <f aca="true" t="shared" si="351" ref="E587:O587">E21*E569</f>
        <v>0</v>
      </c>
      <c r="F587" s="6">
        <f t="shared" si="351"/>
        <v>0</v>
      </c>
      <c r="G587" s="6">
        <f t="shared" si="351"/>
        <v>0</v>
      </c>
      <c r="H587" s="6">
        <f t="shared" si="351"/>
        <v>0</v>
      </c>
      <c r="I587" s="6">
        <f t="shared" si="351"/>
        <v>0</v>
      </c>
      <c r="J587" s="6">
        <f t="shared" si="351"/>
        <v>0</v>
      </c>
      <c r="K587" s="6">
        <f t="shared" si="351"/>
        <v>0</v>
      </c>
      <c r="L587" s="6">
        <f t="shared" si="351"/>
        <v>0</v>
      </c>
      <c r="M587" s="6">
        <f t="shared" si="351"/>
        <v>0</v>
      </c>
      <c r="N587" s="6">
        <f t="shared" si="351"/>
        <v>0</v>
      </c>
      <c r="O587" s="6">
        <f t="shared" si="351"/>
        <v>0</v>
      </c>
      <c r="P587" s="6">
        <f aca="true" t="shared" si="352" ref="P587:Q601">P21*P569</f>
        <v>0</v>
      </c>
      <c r="Q587" s="6">
        <f t="shared" si="352"/>
        <v>0</v>
      </c>
      <c r="R587" s="6">
        <f aca="true" t="shared" si="353" ref="R587:S601">R21*R569</f>
        <v>0</v>
      </c>
      <c r="S587" s="6">
        <f t="shared" si="353"/>
        <v>0</v>
      </c>
      <c r="T587" s="6">
        <f>T21*T569</f>
        <v>0</v>
      </c>
      <c r="U587" s="6">
        <f>U21*U569</f>
        <v>0</v>
      </c>
      <c r="V587" s="6">
        <f>V21*V569</f>
        <v>0</v>
      </c>
      <c r="W587" s="6">
        <f>W21*W569</f>
        <v>0</v>
      </c>
      <c r="X587" s="6">
        <f>X21*X569</f>
        <v>0</v>
      </c>
    </row>
    <row r="588" spans="1:24" ht="12.75">
      <c r="A588" s="1" t="s">
        <v>40</v>
      </c>
      <c r="B588" t="s">
        <v>45</v>
      </c>
      <c r="E588" s="6">
        <f aca="true" t="shared" si="354" ref="E588:O588">E22*E570</f>
        <v>0</v>
      </c>
      <c r="F588" s="6">
        <f t="shared" si="354"/>
        <v>11184.074999999999</v>
      </c>
      <c r="G588" s="6">
        <f t="shared" si="354"/>
        <v>10217.328549418897</v>
      </c>
      <c r="H588" s="6">
        <f t="shared" si="354"/>
        <v>15913.001341712237</v>
      </c>
      <c r="I588" s="6">
        <f t="shared" si="354"/>
        <v>6240.071326747356</v>
      </c>
      <c r="J588" s="6">
        <f t="shared" si="354"/>
        <v>943.445552878392</v>
      </c>
      <c r="K588" s="6">
        <f t="shared" si="354"/>
        <v>20935.540726577343</v>
      </c>
      <c r="L588" s="6">
        <f t="shared" si="354"/>
        <v>-7707.049581345201</v>
      </c>
      <c r="M588" s="6">
        <f t="shared" si="354"/>
        <v>-8636.892374604013</v>
      </c>
      <c r="N588" s="6">
        <f t="shared" si="354"/>
        <v>19307.533293968096</v>
      </c>
      <c r="O588" s="6">
        <f t="shared" si="354"/>
        <v>9120.145667984294</v>
      </c>
      <c r="P588" s="6">
        <f t="shared" si="352"/>
        <v>6310.950850711678</v>
      </c>
      <c r="Q588" s="6">
        <f t="shared" si="352"/>
        <v>14335.532845682896</v>
      </c>
      <c r="R588" s="6">
        <f t="shared" si="353"/>
        <v>0</v>
      </c>
      <c r="S588" s="6">
        <f t="shared" si="353"/>
        <v>0</v>
      </c>
      <c r="T588" s="6">
        <f>T22*T570</f>
        <v>0</v>
      </c>
      <c r="U588" s="6">
        <f>U22*U570</f>
        <v>0</v>
      </c>
      <c r="V588" s="6">
        <f>V22*V570</f>
        <v>0</v>
      </c>
      <c r="W588" s="6">
        <f>W22*W570</f>
        <v>0</v>
      </c>
      <c r="X588" s="6">
        <f>X22*X570</f>
        <v>0</v>
      </c>
    </row>
    <row r="589" spans="1:24" ht="12.75">
      <c r="A589" s="1" t="s">
        <v>41</v>
      </c>
      <c r="B589" t="s">
        <v>44</v>
      </c>
      <c r="E589" s="6">
        <f aca="true" t="shared" si="355" ref="E589:O589">E23*E571</f>
        <v>0</v>
      </c>
      <c r="F589" s="6">
        <f t="shared" si="355"/>
        <v>12244.8375</v>
      </c>
      <c r="G589" s="6">
        <f t="shared" si="355"/>
        <v>10058.279225797805</v>
      </c>
      <c r="H589" s="6">
        <f t="shared" si="355"/>
        <v>37.90614897978141</v>
      </c>
      <c r="I589" s="6">
        <f t="shared" si="355"/>
        <v>42558.78795177938</v>
      </c>
      <c r="J589" s="6">
        <f t="shared" si="355"/>
        <v>49047.073293870264</v>
      </c>
      <c r="K589" s="6">
        <f t="shared" si="355"/>
        <v>-22323.89763791879</v>
      </c>
      <c r="L589" s="6">
        <f t="shared" si="355"/>
        <v>-23095.79660725486</v>
      </c>
      <c r="M589" s="6">
        <f t="shared" si="355"/>
        <v>-31858.01090807883</v>
      </c>
      <c r="N589" s="6">
        <f t="shared" si="355"/>
        <v>39600.338159365376</v>
      </c>
      <c r="O589" s="6">
        <f t="shared" si="355"/>
        <v>-1612.3114663043664</v>
      </c>
      <c r="P589" s="6">
        <f t="shared" si="352"/>
        <v>2235.8315179660353</v>
      </c>
      <c r="Q589" s="6">
        <f t="shared" si="352"/>
        <v>8403.894875415841</v>
      </c>
      <c r="R589" s="6">
        <f t="shared" si="353"/>
        <v>0</v>
      </c>
      <c r="S589" s="6">
        <f t="shared" si="353"/>
        <v>0</v>
      </c>
      <c r="T589" s="6">
        <f>T23*T571</f>
        <v>0</v>
      </c>
      <c r="U589" s="6">
        <f>U23*U571</f>
        <v>0</v>
      </c>
      <c r="V589" s="6">
        <f>V23*V571</f>
        <v>0</v>
      </c>
      <c r="W589" s="6">
        <f>W23*W571</f>
        <v>0</v>
      </c>
      <c r="X589" s="6">
        <f>X23*X571</f>
        <v>0</v>
      </c>
    </row>
    <row r="590" spans="1:24" ht="12.75">
      <c r="A590" s="1" t="s">
        <v>42</v>
      </c>
      <c r="B590" t="s">
        <v>43</v>
      </c>
      <c r="E590" s="6">
        <f aca="true" t="shared" si="356" ref="E590:O590">E24*E572</f>
        <v>0</v>
      </c>
      <c r="F590" s="6">
        <f t="shared" si="356"/>
        <v>10671.4125</v>
      </c>
      <c r="G590" s="6">
        <f t="shared" si="356"/>
        <v>6794.587105093015</v>
      </c>
      <c r="H590" s="6">
        <f t="shared" si="356"/>
        <v>10829.78676352355</v>
      </c>
      <c r="I590" s="6">
        <f t="shared" si="356"/>
        <v>18018.040348994484</v>
      </c>
      <c r="J590" s="6">
        <f t="shared" si="356"/>
        <v>4263.648171661964</v>
      </c>
      <c r="K590" s="6">
        <f t="shared" si="356"/>
        <v>44464.15018174479</v>
      </c>
      <c r="L590" s="6">
        <f t="shared" si="356"/>
        <v>-5805.639322789641</v>
      </c>
      <c r="M590" s="6">
        <f t="shared" si="356"/>
        <v>-8606.587489079086</v>
      </c>
      <c r="N590" s="6">
        <f t="shared" si="356"/>
        <v>16787.51177473575</v>
      </c>
      <c r="O590" s="6">
        <f t="shared" si="356"/>
        <v>7743.980830583093</v>
      </c>
      <c r="P590" s="6">
        <f t="shared" si="352"/>
        <v>13001.57120447419</v>
      </c>
      <c r="Q590" s="6">
        <f t="shared" si="352"/>
        <v>9666.702359340761</v>
      </c>
      <c r="R590" s="6">
        <f t="shared" si="353"/>
        <v>0</v>
      </c>
      <c r="S590" s="6">
        <f t="shared" si="353"/>
        <v>0</v>
      </c>
      <c r="T590" s="6">
        <f>T24*T572</f>
        <v>0</v>
      </c>
      <c r="U590" s="6">
        <f>U24*U572</f>
        <v>0</v>
      </c>
      <c r="V590" s="6">
        <f>V24*V572</f>
        <v>0</v>
      </c>
      <c r="W590" s="6">
        <f>W24*W572</f>
        <v>0</v>
      </c>
      <c r="X590" s="6">
        <f>X24*X572</f>
        <v>0</v>
      </c>
    </row>
    <row r="591" spans="1:24" ht="12.75">
      <c r="A591" s="1" t="s">
        <v>0</v>
      </c>
      <c r="B591" t="s">
        <v>9</v>
      </c>
      <c r="E591" s="6">
        <f aca="true" t="shared" si="357" ref="E591:O591">E25*E573</f>
        <v>0</v>
      </c>
      <c r="F591" s="6">
        <f t="shared" si="357"/>
        <v>2528.253</v>
      </c>
      <c r="G591" s="6">
        <f t="shared" si="357"/>
        <v>1279.9017170436448</v>
      </c>
      <c r="H591" s="6">
        <f t="shared" si="357"/>
        <v>2212.960977439639</v>
      </c>
      <c r="I591" s="6">
        <f t="shared" si="357"/>
        <v>2437.2049283831075</v>
      </c>
      <c r="J591" s="6">
        <f t="shared" si="357"/>
        <v>1676.430174730066</v>
      </c>
      <c r="K591" s="6">
        <f t="shared" si="357"/>
        <v>5041.278206959824</v>
      </c>
      <c r="L591" s="6">
        <f t="shared" si="357"/>
        <v>5778.259015066441</v>
      </c>
      <c r="M591" s="6">
        <f t="shared" si="357"/>
        <v>3322.0215512424274</v>
      </c>
      <c r="N591" s="6">
        <f t="shared" si="357"/>
        <v>2228.2295538475446</v>
      </c>
      <c r="O591" s="6">
        <f t="shared" si="357"/>
        <v>1443.2630519585146</v>
      </c>
      <c r="P591" s="6">
        <f t="shared" si="352"/>
        <v>1559.1760925287672</v>
      </c>
      <c r="Q591" s="6">
        <f t="shared" si="352"/>
        <v>3727.5942602955593</v>
      </c>
      <c r="R591" s="6">
        <f t="shared" si="353"/>
        <v>0</v>
      </c>
      <c r="S591" s="6">
        <f t="shared" si="353"/>
        <v>0</v>
      </c>
      <c r="T591" s="6">
        <f>T25*T573</f>
        <v>0</v>
      </c>
      <c r="U591" s="6">
        <f>U25*U573</f>
        <v>0</v>
      </c>
      <c r="V591" s="6">
        <f>V25*V573</f>
        <v>0</v>
      </c>
      <c r="W591" s="6">
        <f>W25*W573</f>
        <v>0</v>
      </c>
      <c r="X591" s="6">
        <f>X25*X573</f>
        <v>0</v>
      </c>
    </row>
    <row r="592" spans="1:24" ht="12.75">
      <c r="A592" s="2" t="s">
        <v>1</v>
      </c>
      <c r="B592" t="s">
        <v>10</v>
      </c>
      <c r="E592" s="6">
        <f aca="true" t="shared" si="358" ref="E592:O592">E26*E574</f>
        <v>0</v>
      </c>
      <c r="F592" s="6">
        <f t="shared" si="358"/>
        <v>0</v>
      </c>
      <c r="G592" s="6">
        <f t="shared" si="358"/>
        <v>0</v>
      </c>
      <c r="H592" s="6">
        <f t="shared" si="358"/>
        <v>0</v>
      </c>
      <c r="I592" s="6">
        <f t="shared" si="358"/>
        <v>0</v>
      </c>
      <c r="J592" s="6">
        <f t="shared" si="358"/>
        <v>0</v>
      </c>
      <c r="K592" s="6">
        <f t="shared" si="358"/>
        <v>0</v>
      </c>
      <c r="L592" s="6">
        <f t="shared" si="358"/>
        <v>0</v>
      </c>
      <c r="M592" s="6">
        <f t="shared" si="358"/>
        <v>0</v>
      </c>
      <c r="N592" s="6">
        <f t="shared" si="358"/>
        <v>0</v>
      </c>
      <c r="O592" s="6">
        <f t="shared" si="358"/>
        <v>0</v>
      </c>
      <c r="P592" s="6">
        <f t="shared" si="352"/>
        <v>0</v>
      </c>
      <c r="Q592" s="6">
        <f t="shared" si="352"/>
        <v>0</v>
      </c>
      <c r="R592" s="6">
        <f t="shared" si="353"/>
        <v>0</v>
      </c>
      <c r="S592" s="6">
        <f t="shared" si="353"/>
        <v>0</v>
      </c>
      <c r="T592" s="6">
        <f>T26*T574</f>
        <v>0</v>
      </c>
      <c r="U592" s="6">
        <f>U26*U574</f>
        <v>0</v>
      </c>
      <c r="V592" s="6">
        <f>V26*V574</f>
        <v>0</v>
      </c>
      <c r="W592" s="6">
        <f>W26*W574</f>
        <v>0</v>
      </c>
      <c r="X592" s="6">
        <f>X26*X574</f>
        <v>0</v>
      </c>
    </row>
    <row r="593" spans="1:24" ht="12.75">
      <c r="A593" s="2" t="s">
        <v>2</v>
      </c>
      <c r="B593" t="s">
        <v>11</v>
      </c>
      <c r="E593" s="6">
        <f aca="true" t="shared" si="359" ref="E593:O593">E27*E575</f>
        <v>0</v>
      </c>
      <c r="F593" s="6">
        <f t="shared" si="359"/>
        <v>0</v>
      </c>
      <c r="G593" s="6">
        <f t="shared" si="359"/>
        <v>0</v>
      </c>
      <c r="H593" s="6">
        <f t="shared" si="359"/>
        <v>0</v>
      </c>
      <c r="I593" s="6">
        <f t="shared" si="359"/>
        <v>0</v>
      </c>
      <c r="J593" s="6">
        <f t="shared" si="359"/>
        <v>0</v>
      </c>
      <c r="K593" s="6">
        <f t="shared" si="359"/>
        <v>0</v>
      </c>
      <c r="L593" s="6">
        <f t="shared" si="359"/>
        <v>0</v>
      </c>
      <c r="M593" s="6">
        <f t="shared" si="359"/>
        <v>0</v>
      </c>
      <c r="N593" s="6">
        <f t="shared" si="359"/>
        <v>0</v>
      </c>
      <c r="O593" s="6">
        <f t="shared" si="359"/>
        <v>0</v>
      </c>
      <c r="P593" s="6">
        <f t="shared" si="352"/>
        <v>0</v>
      </c>
      <c r="Q593" s="6">
        <f t="shared" si="352"/>
        <v>0</v>
      </c>
      <c r="R593" s="6">
        <f t="shared" si="353"/>
        <v>0</v>
      </c>
      <c r="S593" s="6">
        <f t="shared" si="353"/>
        <v>0</v>
      </c>
      <c r="T593" s="6">
        <f>T27*T575</f>
        <v>0</v>
      </c>
      <c r="U593" s="6">
        <f>U27*U575</f>
        <v>0</v>
      </c>
      <c r="V593" s="6">
        <f>V27*V575</f>
        <v>0</v>
      </c>
      <c r="W593" s="6">
        <f>W27*W575</f>
        <v>0</v>
      </c>
      <c r="X593" s="6">
        <f>X27*X575</f>
        <v>0</v>
      </c>
    </row>
    <row r="594" spans="1:24" ht="12.75">
      <c r="A594" s="2" t="s">
        <v>3</v>
      </c>
      <c r="B594" t="s">
        <v>12</v>
      </c>
      <c r="E594" s="6">
        <f aca="true" t="shared" si="360" ref="E594:O594">E28*E576</f>
        <v>0</v>
      </c>
      <c r="F594" s="6">
        <f t="shared" si="360"/>
        <v>0</v>
      </c>
      <c r="G594" s="6">
        <f t="shared" si="360"/>
        <v>0</v>
      </c>
      <c r="H594" s="6">
        <f t="shared" si="360"/>
        <v>0</v>
      </c>
      <c r="I594" s="6">
        <f t="shared" si="360"/>
        <v>0</v>
      </c>
      <c r="J594" s="6">
        <f t="shared" si="360"/>
        <v>0</v>
      </c>
      <c r="K594" s="6">
        <f t="shared" si="360"/>
        <v>0</v>
      </c>
      <c r="L594" s="6">
        <f t="shared" si="360"/>
        <v>0</v>
      </c>
      <c r="M594" s="6">
        <f t="shared" si="360"/>
        <v>0</v>
      </c>
      <c r="N594" s="6">
        <f t="shared" si="360"/>
        <v>0</v>
      </c>
      <c r="O594" s="6">
        <f t="shared" si="360"/>
        <v>0</v>
      </c>
      <c r="P594" s="6">
        <f t="shared" si="352"/>
        <v>0</v>
      </c>
      <c r="Q594" s="6">
        <f t="shared" si="352"/>
        <v>0</v>
      </c>
      <c r="R594" s="6">
        <f t="shared" si="353"/>
        <v>0</v>
      </c>
      <c r="S594" s="6">
        <f t="shared" si="353"/>
        <v>0</v>
      </c>
      <c r="T594" s="6">
        <f>T28*T576</f>
        <v>0</v>
      </c>
      <c r="U594" s="6">
        <f>U28*U576</f>
        <v>0</v>
      </c>
      <c r="V594" s="6">
        <f>V28*V576</f>
        <v>0</v>
      </c>
      <c r="W594" s="6">
        <f>W28*W576</f>
        <v>0</v>
      </c>
      <c r="X594" s="6">
        <f>X28*X576</f>
        <v>0</v>
      </c>
    </row>
    <row r="595" spans="1:24" ht="12.75">
      <c r="A595" s="2" t="s">
        <v>4</v>
      </c>
      <c r="B595" t="s">
        <v>13</v>
      </c>
      <c r="E595" s="6">
        <f aca="true" t="shared" si="361" ref="E595:O595">E29*E577</f>
        <v>0</v>
      </c>
      <c r="F595" s="6">
        <f t="shared" si="361"/>
        <v>0</v>
      </c>
      <c r="G595" s="6">
        <f t="shared" si="361"/>
        <v>0</v>
      </c>
      <c r="H595" s="6">
        <f t="shared" si="361"/>
        <v>0</v>
      </c>
      <c r="I595" s="6">
        <f t="shared" si="361"/>
        <v>0</v>
      </c>
      <c r="J595" s="6">
        <f t="shared" si="361"/>
        <v>0</v>
      </c>
      <c r="K595" s="6">
        <f t="shared" si="361"/>
        <v>0</v>
      </c>
      <c r="L595" s="6">
        <f t="shared" si="361"/>
        <v>0</v>
      </c>
      <c r="M595" s="6">
        <f t="shared" si="361"/>
        <v>0</v>
      </c>
      <c r="N595" s="6">
        <f t="shared" si="361"/>
        <v>0</v>
      </c>
      <c r="O595" s="6">
        <f t="shared" si="361"/>
        <v>0</v>
      </c>
      <c r="P595" s="6">
        <f t="shared" si="352"/>
        <v>0</v>
      </c>
      <c r="Q595" s="6">
        <f t="shared" si="352"/>
        <v>0</v>
      </c>
      <c r="R595" s="6">
        <f t="shared" si="353"/>
        <v>0</v>
      </c>
      <c r="S595" s="6">
        <f t="shared" si="353"/>
        <v>0</v>
      </c>
      <c r="T595" s="6">
        <f>T29*T577</f>
        <v>0</v>
      </c>
      <c r="U595" s="6">
        <f>U29*U577</f>
        <v>0</v>
      </c>
      <c r="V595" s="6">
        <f>V29*V577</f>
        <v>0</v>
      </c>
      <c r="W595" s="6">
        <f>W29*W577</f>
        <v>0</v>
      </c>
      <c r="X595" s="6">
        <f>X29*X577</f>
        <v>0</v>
      </c>
    </row>
    <row r="596" spans="1:24" ht="12.75">
      <c r="A596" s="2" t="s">
        <v>5</v>
      </c>
      <c r="B596" t="s">
        <v>14</v>
      </c>
      <c r="E596" s="6">
        <f aca="true" t="shared" si="362" ref="E596:O596">E30*E578</f>
        <v>0</v>
      </c>
      <c r="F596" s="6">
        <f t="shared" si="362"/>
        <v>0</v>
      </c>
      <c r="G596" s="6">
        <f t="shared" si="362"/>
        <v>0</v>
      </c>
      <c r="H596" s="6">
        <f t="shared" si="362"/>
        <v>0</v>
      </c>
      <c r="I596" s="6">
        <f t="shared" si="362"/>
        <v>0</v>
      </c>
      <c r="J596" s="6">
        <f t="shared" si="362"/>
        <v>0</v>
      </c>
      <c r="K596" s="6">
        <f t="shared" si="362"/>
        <v>0</v>
      </c>
      <c r="L596" s="6">
        <f t="shared" si="362"/>
        <v>0</v>
      </c>
      <c r="M596" s="6">
        <f t="shared" si="362"/>
        <v>0</v>
      </c>
      <c r="N596" s="6">
        <f t="shared" si="362"/>
        <v>0</v>
      </c>
      <c r="O596" s="6">
        <f t="shared" si="362"/>
        <v>0</v>
      </c>
      <c r="P596" s="6">
        <f t="shared" si="352"/>
        <v>0</v>
      </c>
      <c r="Q596" s="6">
        <f t="shared" si="352"/>
        <v>0</v>
      </c>
      <c r="R596" s="6">
        <f t="shared" si="353"/>
        <v>0</v>
      </c>
      <c r="S596" s="6">
        <f t="shared" si="353"/>
        <v>0</v>
      </c>
      <c r="T596" s="6">
        <f>T30*T578</f>
        <v>0</v>
      </c>
      <c r="U596" s="6">
        <f>U30*U578</f>
        <v>0</v>
      </c>
      <c r="V596" s="6">
        <f>V30*V578</f>
        <v>0</v>
      </c>
      <c r="W596" s="6">
        <f>W30*W578</f>
        <v>0</v>
      </c>
      <c r="X596" s="6">
        <f>X30*X578</f>
        <v>0</v>
      </c>
    </row>
    <row r="597" spans="1:24" ht="12.75">
      <c r="A597" s="2" t="s">
        <v>6</v>
      </c>
      <c r="B597" t="s">
        <v>15</v>
      </c>
      <c r="E597" s="6">
        <f aca="true" t="shared" si="363" ref="E597:O597">E31*E579</f>
        <v>0</v>
      </c>
      <c r="F597" s="6">
        <f t="shared" si="363"/>
        <v>0</v>
      </c>
      <c r="G597" s="6">
        <f t="shared" si="363"/>
        <v>0</v>
      </c>
      <c r="H597" s="6">
        <f t="shared" si="363"/>
        <v>0</v>
      </c>
      <c r="I597" s="6">
        <f t="shared" si="363"/>
        <v>0</v>
      </c>
      <c r="J597" s="6">
        <f t="shared" si="363"/>
        <v>0</v>
      </c>
      <c r="K597" s="6">
        <f t="shared" si="363"/>
        <v>0</v>
      </c>
      <c r="L597" s="6">
        <f t="shared" si="363"/>
        <v>0</v>
      </c>
      <c r="M597" s="6">
        <f t="shared" si="363"/>
        <v>0</v>
      </c>
      <c r="N597" s="6">
        <f t="shared" si="363"/>
        <v>0</v>
      </c>
      <c r="O597" s="6">
        <f t="shared" si="363"/>
        <v>0</v>
      </c>
      <c r="P597" s="6">
        <f t="shared" si="352"/>
        <v>0</v>
      </c>
      <c r="Q597" s="6">
        <f t="shared" si="352"/>
        <v>0</v>
      </c>
      <c r="R597" s="6">
        <f t="shared" si="353"/>
        <v>0</v>
      </c>
      <c r="S597" s="6">
        <f t="shared" si="353"/>
        <v>0</v>
      </c>
      <c r="T597" s="6">
        <f>T31*T579</f>
        <v>0</v>
      </c>
      <c r="U597" s="6">
        <f>U31*U579</f>
        <v>0</v>
      </c>
      <c r="V597" s="6">
        <f>V31*V579</f>
        <v>0</v>
      </c>
      <c r="W597" s="6">
        <f>W31*W579</f>
        <v>0</v>
      </c>
      <c r="X597" s="6">
        <f>X31*X579</f>
        <v>0</v>
      </c>
    </row>
    <row r="598" spans="1:24" ht="12.75">
      <c r="A598" s="2" t="s">
        <v>7</v>
      </c>
      <c r="B598" t="s">
        <v>16</v>
      </c>
      <c r="E598" s="6">
        <f aca="true" t="shared" si="364" ref="E598:O598">E32*E580</f>
        <v>0</v>
      </c>
      <c r="F598" s="6">
        <f t="shared" si="364"/>
        <v>0</v>
      </c>
      <c r="G598" s="6">
        <f t="shared" si="364"/>
        <v>0</v>
      </c>
      <c r="H598" s="6">
        <f t="shared" si="364"/>
        <v>0</v>
      </c>
      <c r="I598" s="6">
        <f t="shared" si="364"/>
        <v>0</v>
      </c>
      <c r="J598" s="6">
        <f t="shared" si="364"/>
        <v>0</v>
      </c>
      <c r="K598" s="6">
        <f t="shared" si="364"/>
        <v>0</v>
      </c>
      <c r="L598" s="6">
        <f t="shared" si="364"/>
        <v>0</v>
      </c>
      <c r="M598" s="6">
        <f t="shared" si="364"/>
        <v>0</v>
      </c>
      <c r="N598" s="6">
        <f t="shared" si="364"/>
        <v>0</v>
      </c>
      <c r="O598" s="6">
        <f t="shared" si="364"/>
        <v>0</v>
      </c>
      <c r="P598" s="6">
        <f t="shared" si="352"/>
        <v>0</v>
      </c>
      <c r="Q598" s="6">
        <f t="shared" si="352"/>
        <v>0</v>
      </c>
      <c r="R598" s="6">
        <f t="shared" si="353"/>
        <v>0</v>
      </c>
      <c r="S598" s="6">
        <f t="shared" si="353"/>
        <v>0</v>
      </c>
      <c r="T598" s="6">
        <f>T32*T580</f>
        <v>0</v>
      </c>
      <c r="U598" s="6">
        <f>U32*U580</f>
        <v>0</v>
      </c>
      <c r="V598" s="6">
        <f>V32*V580</f>
        <v>0</v>
      </c>
      <c r="W598" s="6">
        <f>W32*W580</f>
        <v>0</v>
      </c>
      <c r="X598" s="6">
        <f>X32*X580</f>
        <v>0</v>
      </c>
    </row>
    <row r="599" spans="1:24" ht="12.75">
      <c r="A599" s="2" t="s">
        <v>8</v>
      </c>
      <c r="B599" t="s">
        <v>17</v>
      </c>
      <c r="E599" s="6">
        <f aca="true" t="shared" si="365" ref="E599:O599">E33*E581</f>
        <v>0</v>
      </c>
      <c r="F599" s="6">
        <f t="shared" si="365"/>
        <v>0</v>
      </c>
      <c r="G599" s="6">
        <f t="shared" si="365"/>
        <v>0</v>
      </c>
      <c r="H599" s="6">
        <f t="shared" si="365"/>
        <v>0</v>
      </c>
      <c r="I599" s="6">
        <f t="shared" si="365"/>
        <v>0</v>
      </c>
      <c r="J599" s="6">
        <f t="shared" si="365"/>
        <v>0</v>
      </c>
      <c r="K599" s="6">
        <f t="shared" si="365"/>
        <v>0</v>
      </c>
      <c r="L599" s="6">
        <f t="shared" si="365"/>
        <v>0</v>
      </c>
      <c r="M599" s="6">
        <f t="shared" si="365"/>
        <v>0</v>
      </c>
      <c r="N599" s="6">
        <f t="shared" si="365"/>
        <v>0</v>
      </c>
      <c r="O599" s="6">
        <f t="shared" si="365"/>
        <v>0</v>
      </c>
      <c r="P599" s="6">
        <f t="shared" si="352"/>
        <v>0</v>
      </c>
      <c r="Q599" s="6">
        <f t="shared" si="352"/>
        <v>0</v>
      </c>
      <c r="R599" s="6">
        <f t="shared" si="353"/>
        <v>0</v>
      </c>
      <c r="S599" s="6">
        <f t="shared" si="353"/>
        <v>0</v>
      </c>
      <c r="T599" s="6">
        <f>T33*T581</f>
        <v>0</v>
      </c>
      <c r="U599" s="6">
        <f>U33*U581</f>
        <v>0</v>
      </c>
      <c r="V599" s="6">
        <f>V33*V581</f>
        <v>0</v>
      </c>
      <c r="W599" s="6">
        <f>W33*W581</f>
        <v>0</v>
      </c>
      <c r="X599" s="6">
        <f>X33*X581</f>
        <v>0</v>
      </c>
    </row>
    <row r="600" spans="1:24" ht="12.75">
      <c r="A600" s="2" t="s">
        <v>28</v>
      </c>
      <c r="B600" t="s">
        <v>18</v>
      </c>
      <c r="E600" s="6">
        <f aca="true" t="shared" si="366" ref="E600:O600">E34*E582</f>
        <v>0</v>
      </c>
      <c r="F600" s="6">
        <f t="shared" si="366"/>
        <v>0</v>
      </c>
      <c r="G600" s="6">
        <f t="shared" si="366"/>
        <v>0</v>
      </c>
      <c r="H600" s="6">
        <f t="shared" si="366"/>
        <v>0</v>
      </c>
      <c r="I600" s="6">
        <f t="shared" si="366"/>
        <v>0</v>
      </c>
      <c r="J600" s="6">
        <f t="shared" si="366"/>
        <v>0</v>
      </c>
      <c r="K600" s="6">
        <f t="shared" si="366"/>
        <v>0</v>
      </c>
      <c r="L600" s="6">
        <f t="shared" si="366"/>
        <v>0</v>
      </c>
      <c r="M600" s="6">
        <f t="shared" si="366"/>
        <v>0</v>
      </c>
      <c r="N600" s="6">
        <f t="shared" si="366"/>
        <v>0</v>
      </c>
      <c r="O600" s="6">
        <f t="shared" si="366"/>
        <v>0</v>
      </c>
      <c r="P600" s="6">
        <f t="shared" si="352"/>
        <v>0</v>
      </c>
      <c r="Q600" s="6">
        <f t="shared" si="352"/>
        <v>0</v>
      </c>
      <c r="R600" s="6">
        <f t="shared" si="353"/>
        <v>0</v>
      </c>
      <c r="S600" s="6">
        <f t="shared" si="353"/>
        <v>0</v>
      </c>
      <c r="T600" s="6">
        <f>T34*T582</f>
        <v>0</v>
      </c>
      <c r="U600" s="6">
        <f>U34*U582</f>
        <v>0</v>
      </c>
      <c r="V600" s="6">
        <f>V34*V582</f>
        <v>0</v>
      </c>
      <c r="W600" s="6">
        <f>W34*W582</f>
        <v>0</v>
      </c>
      <c r="X600" s="6">
        <f>X34*X582</f>
        <v>0</v>
      </c>
    </row>
    <row r="601" spans="1:24" ht="12.75">
      <c r="A601" s="2" t="s">
        <v>29</v>
      </c>
      <c r="E601" s="6">
        <f aca="true" t="shared" si="367" ref="E601:O601">E35*E583</f>
        <v>0</v>
      </c>
      <c r="F601" s="6">
        <f t="shared" si="367"/>
        <v>219.996</v>
      </c>
      <c r="G601" s="6">
        <f t="shared" si="367"/>
        <v>269.23869502578316</v>
      </c>
      <c r="H601" s="6">
        <f t="shared" si="367"/>
        <v>329.93512072001744</v>
      </c>
      <c r="I601" s="6">
        <f t="shared" si="367"/>
        <v>380.14532187290325</v>
      </c>
      <c r="J601" s="6">
        <f t="shared" si="367"/>
        <v>484.7858687098199</v>
      </c>
      <c r="K601" s="6">
        <f t="shared" si="367"/>
        <v>739.2816907799102</v>
      </c>
      <c r="L601" s="6">
        <f t="shared" si="367"/>
        <v>563.8315220036752</v>
      </c>
      <c r="M601" s="6">
        <f t="shared" si="367"/>
        <v>200.01224446451397</v>
      </c>
      <c r="N601" s="6">
        <f t="shared" si="367"/>
        <v>90.9481450550018</v>
      </c>
      <c r="O601" s="6">
        <f t="shared" si="367"/>
        <v>144.61945273517952</v>
      </c>
      <c r="P601" s="6">
        <f t="shared" si="352"/>
        <v>406.3307392650727</v>
      </c>
      <c r="Q601" s="6">
        <f t="shared" si="352"/>
        <v>694.3662559497026</v>
      </c>
      <c r="R601" s="6">
        <f t="shared" si="353"/>
        <v>0</v>
      </c>
      <c r="S601" s="6">
        <f t="shared" si="353"/>
        <v>0</v>
      </c>
      <c r="T601" s="6">
        <f>T35*T583</f>
        <v>0</v>
      </c>
      <c r="U601" s="6">
        <f>U35*U583</f>
        <v>0</v>
      </c>
      <c r="V601" s="6">
        <f>V35*V583</f>
        <v>0</v>
      </c>
      <c r="W601" s="6">
        <f>W35*W583</f>
        <v>0</v>
      </c>
      <c r="X601" s="6">
        <f>X35*X583</f>
        <v>0</v>
      </c>
    </row>
    <row r="603" ht="12.75">
      <c r="E603" s="9" t="s">
        <v>24</v>
      </c>
    </row>
    <row r="605" spans="1:24" ht="12.75">
      <c r="A605" s="1" t="s">
        <v>30</v>
      </c>
      <c r="B605" t="s">
        <v>31</v>
      </c>
      <c r="E605" s="10">
        <f aca="true" t="shared" si="368" ref="E605:M605">E587+E569</f>
        <v>0</v>
      </c>
      <c r="F605" s="10">
        <f t="shared" si="368"/>
        <v>0</v>
      </c>
      <c r="G605" s="10">
        <f t="shared" si="368"/>
        <v>0</v>
      </c>
      <c r="H605" s="10">
        <f t="shared" si="368"/>
        <v>0</v>
      </c>
      <c r="I605" s="10">
        <f t="shared" si="368"/>
        <v>0</v>
      </c>
      <c r="J605" s="10">
        <f t="shared" si="368"/>
        <v>0</v>
      </c>
      <c r="K605" s="10">
        <f t="shared" si="368"/>
        <v>0</v>
      </c>
      <c r="L605" s="10">
        <f t="shared" si="368"/>
        <v>0</v>
      </c>
      <c r="M605" s="10">
        <f t="shared" si="368"/>
        <v>0</v>
      </c>
      <c r="N605" s="10">
        <f aca="true" t="shared" si="369" ref="N605:O619">N587+N569</f>
        <v>0</v>
      </c>
      <c r="O605" s="10">
        <f t="shared" si="369"/>
        <v>0</v>
      </c>
      <c r="P605" s="10">
        <f aca="true" t="shared" si="370" ref="P605:Q619">P587+P569</f>
        <v>0</v>
      </c>
      <c r="Q605" s="10">
        <f t="shared" si="370"/>
        <v>0</v>
      </c>
      <c r="R605" s="10">
        <f aca="true" t="shared" si="371" ref="R605:S619">R587+R569</f>
        <v>0</v>
      </c>
      <c r="S605" s="10">
        <f t="shared" si="371"/>
        <v>0</v>
      </c>
      <c r="T605" s="10">
        <f>T587+T569</f>
        <v>0</v>
      </c>
      <c r="U605" s="10">
        <f>U587+U569</f>
        <v>0</v>
      </c>
      <c r="V605" s="10">
        <f>V587+V569</f>
        <v>0</v>
      </c>
      <c r="W605" s="10">
        <f>W587+W569</f>
        <v>0</v>
      </c>
      <c r="X605" s="10">
        <f>X587+X569</f>
        <v>0</v>
      </c>
    </row>
    <row r="606" spans="1:24" ht="12.75">
      <c r="A606" s="1" t="s">
        <v>40</v>
      </c>
      <c r="B606" t="s">
        <v>45</v>
      </c>
      <c r="E606" s="10">
        <f aca="true" t="shared" si="372" ref="E606:M606">E588+E570</f>
        <v>0</v>
      </c>
      <c r="F606" s="10">
        <f t="shared" si="372"/>
        <v>34809.075</v>
      </c>
      <c r="G606" s="10">
        <f t="shared" si="372"/>
        <v>42027.19327363713</v>
      </c>
      <c r="H606" s="10">
        <f t="shared" si="372"/>
        <v>53819.15032149365</v>
      </c>
      <c r="I606" s="10">
        <f t="shared" si="372"/>
        <v>50401.934927224036</v>
      </c>
      <c r="J606" s="10">
        <f t="shared" si="372"/>
        <v>61420.72458354456</v>
      </c>
      <c r="K606" s="10">
        <f t="shared" si="372"/>
        <v>94393.57836369083</v>
      </c>
      <c r="L606" s="10">
        <f t="shared" si="372"/>
        <v>76800.0730211241</v>
      </c>
      <c r="M606" s="10">
        <f t="shared" si="372"/>
        <v>67125.32143771189</v>
      </c>
      <c r="N606" s="10">
        <f t="shared" si="369"/>
        <v>82465.96735994157</v>
      </c>
      <c r="O606" s="10">
        <f t="shared" si="369"/>
        <v>90550.01770355835</v>
      </c>
      <c r="P606" s="10">
        <f t="shared" si="370"/>
        <v>90681.95152867529</v>
      </c>
      <c r="Q606" s="10">
        <f t="shared" si="370"/>
        <v>103265.63734743783</v>
      </c>
      <c r="R606" s="10">
        <f t="shared" si="371"/>
        <v>96790.48709769925</v>
      </c>
      <c r="S606" s="10">
        <f t="shared" si="371"/>
        <v>95426.54830861077</v>
      </c>
      <c r="T606" s="10">
        <f>T588+T570</f>
        <v>94062.60951952227</v>
      </c>
      <c r="U606" s="10">
        <f>U588+U570</f>
        <v>92698.67073043379</v>
      </c>
      <c r="V606" s="10">
        <f>V588+V570</f>
        <v>91334.73194134531</v>
      </c>
      <c r="W606" s="10">
        <f>W588+W570</f>
        <v>89970.79315225683</v>
      </c>
      <c r="X606" s="10">
        <f>X588+X570</f>
        <v>88606.85436316834</v>
      </c>
    </row>
    <row r="607" spans="1:24" ht="12.75">
      <c r="A607" s="1" t="s">
        <v>41</v>
      </c>
      <c r="B607" t="s">
        <v>44</v>
      </c>
      <c r="E607" s="10">
        <f aca="true" t="shared" si="373" ref="E607:M607">E589+E571</f>
        <v>0</v>
      </c>
      <c r="F607" s="10">
        <f t="shared" si="373"/>
        <v>35869.8375</v>
      </c>
      <c r="G607" s="10">
        <f t="shared" si="373"/>
        <v>41868.14395001604</v>
      </c>
      <c r="H607" s="10">
        <f t="shared" si="373"/>
        <v>37944.055128761196</v>
      </c>
      <c r="I607" s="10">
        <f t="shared" si="373"/>
        <v>86720.65155225605</v>
      </c>
      <c r="J607" s="10">
        <f t="shared" si="373"/>
        <v>109524.35232453642</v>
      </c>
      <c r="K607" s="10">
        <f t="shared" si="373"/>
        <v>51134.1399991947</v>
      </c>
      <c r="L607" s="10">
        <f t="shared" si="373"/>
        <v>61411.32599521444</v>
      </c>
      <c r="M607" s="10">
        <f t="shared" si="373"/>
        <v>43904.20290423706</v>
      </c>
      <c r="N607" s="10">
        <f t="shared" si="369"/>
        <v>102758.77222533885</v>
      </c>
      <c r="O607" s="10">
        <f t="shared" si="369"/>
        <v>79817.56056926968</v>
      </c>
      <c r="P607" s="10">
        <f t="shared" si="370"/>
        <v>86606.83219592964</v>
      </c>
      <c r="Q607" s="10">
        <f t="shared" si="370"/>
        <v>97333.99937717078</v>
      </c>
      <c r="R607" s="10">
        <f t="shared" si="371"/>
        <v>96790.48709769925</v>
      </c>
      <c r="S607" s="10">
        <f t="shared" si="371"/>
        <v>95426.54830861077</v>
      </c>
      <c r="T607" s="10">
        <f>T589+T571</f>
        <v>94062.60951952227</v>
      </c>
      <c r="U607" s="10">
        <f>U589+U571</f>
        <v>92698.67073043379</v>
      </c>
      <c r="V607" s="10">
        <f>V589+V571</f>
        <v>91334.73194134531</v>
      </c>
      <c r="W607" s="10">
        <f>W589+W571</f>
        <v>89970.79315225683</v>
      </c>
      <c r="X607" s="10">
        <f>X589+X571</f>
        <v>88606.85436316834</v>
      </c>
    </row>
    <row r="608" spans="1:24" ht="12.75">
      <c r="A608" s="1" t="s">
        <v>42</v>
      </c>
      <c r="B608" t="s">
        <v>43</v>
      </c>
      <c r="E608" s="10">
        <f aca="true" t="shared" si="374" ref="E608:M608">E590+E572</f>
        <v>0</v>
      </c>
      <c r="F608" s="10">
        <f t="shared" si="374"/>
        <v>34296.4125</v>
      </c>
      <c r="G608" s="10">
        <f t="shared" si="374"/>
        <v>38604.45182931125</v>
      </c>
      <c r="H608" s="10">
        <f t="shared" si="374"/>
        <v>48735.935743304966</v>
      </c>
      <c r="I608" s="10">
        <f t="shared" si="374"/>
        <v>62179.90394947116</v>
      </c>
      <c r="J608" s="10">
        <f t="shared" si="374"/>
        <v>64740.92720232812</v>
      </c>
      <c r="K608" s="10">
        <f t="shared" si="374"/>
        <v>117922.18781885828</v>
      </c>
      <c r="L608" s="10">
        <f t="shared" si="374"/>
        <v>78701.48327967967</v>
      </c>
      <c r="M608" s="10">
        <f t="shared" si="374"/>
        <v>67155.62632323681</v>
      </c>
      <c r="N608" s="10">
        <f t="shared" si="369"/>
        <v>79945.94584070923</v>
      </c>
      <c r="O608" s="10">
        <f t="shared" si="369"/>
        <v>89173.85286615715</v>
      </c>
      <c r="P608" s="10">
        <f t="shared" si="370"/>
        <v>97372.5718824378</v>
      </c>
      <c r="Q608" s="10">
        <f t="shared" si="370"/>
        <v>98596.8068610957</v>
      </c>
      <c r="R608" s="10">
        <f t="shared" si="371"/>
        <v>96790.48709769925</v>
      </c>
      <c r="S608" s="10">
        <f t="shared" si="371"/>
        <v>95426.54830861077</v>
      </c>
      <c r="T608" s="10">
        <f>T590+T572</f>
        <v>94062.60951952227</v>
      </c>
      <c r="U608" s="10">
        <f>U590+U572</f>
        <v>92698.67073043379</v>
      </c>
      <c r="V608" s="10">
        <f>V590+V572</f>
        <v>91334.73194134531</v>
      </c>
      <c r="W608" s="10">
        <f>W590+W572</f>
        <v>89970.79315225683</v>
      </c>
      <c r="X608" s="10">
        <f>X590+X572</f>
        <v>88606.85436316834</v>
      </c>
    </row>
    <row r="609" spans="1:24" ht="12.75">
      <c r="A609" s="1" t="s">
        <v>0</v>
      </c>
      <c r="B609" t="s">
        <v>9</v>
      </c>
      <c r="E609" s="10">
        <f aca="true" t="shared" si="375" ref="E609:M609">E591+E573</f>
        <v>0</v>
      </c>
      <c r="F609" s="10">
        <f t="shared" si="375"/>
        <v>22373.253</v>
      </c>
      <c r="G609" s="10">
        <f t="shared" si="375"/>
        <v>28000.188085386962</v>
      </c>
      <c r="H609" s="10">
        <f t="shared" si="375"/>
        <v>34054.12612045603</v>
      </c>
      <c r="I609" s="10">
        <f t="shared" si="375"/>
        <v>39533.17035278352</v>
      </c>
      <c r="J609" s="10">
        <f t="shared" si="375"/>
        <v>52477.34456048964</v>
      </c>
      <c r="K609" s="10">
        <f t="shared" si="375"/>
        <v>66746.02982213515</v>
      </c>
      <c r="L609" s="10">
        <f t="shared" si="375"/>
        <v>76764.24200114066</v>
      </c>
      <c r="M609" s="10">
        <f t="shared" si="375"/>
        <v>66962.28115358778</v>
      </c>
      <c r="N609" s="10">
        <f t="shared" si="369"/>
        <v>55281.314169265264</v>
      </c>
      <c r="O609" s="10">
        <f t="shared" si="369"/>
        <v>69844.35556184073</v>
      </c>
      <c r="P609" s="10">
        <f t="shared" si="370"/>
        <v>72430.81666201819</v>
      </c>
      <c r="Q609" s="10">
        <f t="shared" si="370"/>
        <v>78428.8820417697</v>
      </c>
      <c r="R609" s="10">
        <f t="shared" si="371"/>
        <v>81304.00916206736</v>
      </c>
      <c r="S609" s="10">
        <f t="shared" si="371"/>
        <v>80158.30057923305</v>
      </c>
      <c r="T609" s="10">
        <f>T591+T573</f>
        <v>79012.59199639871</v>
      </c>
      <c r="U609" s="10">
        <f>U591+U573</f>
        <v>77866.88341356438</v>
      </c>
      <c r="V609" s="10">
        <f>V591+V573</f>
        <v>76721.17483073006</v>
      </c>
      <c r="W609" s="10">
        <f>W591+W573</f>
        <v>75575.46624789573</v>
      </c>
      <c r="X609" s="10">
        <f>X591+X573</f>
        <v>74429.7576650614</v>
      </c>
    </row>
    <row r="610" spans="1:24" ht="12.75">
      <c r="A610" s="2" t="s">
        <v>1</v>
      </c>
      <c r="B610" t="s">
        <v>10</v>
      </c>
      <c r="E610" s="10">
        <f aca="true" t="shared" si="376" ref="E610:M610">E592+E574</f>
        <v>0</v>
      </c>
      <c r="F610" s="10">
        <f t="shared" si="376"/>
        <v>0</v>
      </c>
      <c r="G610" s="10">
        <f t="shared" si="376"/>
        <v>0</v>
      </c>
      <c r="H610" s="10">
        <f t="shared" si="376"/>
        <v>0</v>
      </c>
      <c r="I610" s="10">
        <f t="shared" si="376"/>
        <v>0</v>
      </c>
      <c r="J610" s="10">
        <f t="shared" si="376"/>
        <v>0</v>
      </c>
      <c r="K610" s="10">
        <f t="shared" si="376"/>
        <v>0</v>
      </c>
      <c r="L610" s="10">
        <f t="shared" si="376"/>
        <v>0</v>
      </c>
      <c r="M610" s="10">
        <f t="shared" si="376"/>
        <v>0</v>
      </c>
      <c r="N610" s="10">
        <f t="shared" si="369"/>
        <v>0</v>
      </c>
      <c r="O610" s="10">
        <f t="shared" si="369"/>
        <v>0</v>
      </c>
      <c r="P610" s="10">
        <f t="shared" si="370"/>
        <v>0</v>
      </c>
      <c r="Q610" s="10">
        <f t="shared" si="370"/>
        <v>0</v>
      </c>
      <c r="R610" s="10">
        <f t="shared" si="371"/>
        <v>0</v>
      </c>
      <c r="S610" s="10">
        <f t="shared" si="371"/>
        <v>0</v>
      </c>
      <c r="T610" s="10">
        <f>T592+T574</f>
        <v>0</v>
      </c>
      <c r="U610" s="10">
        <f>U592+U574</f>
        <v>0</v>
      </c>
      <c r="V610" s="10">
        <f>V592+V574</f>
        <v>0</v>
      </c>
      <c r="W610" s="10">
        <f>W592+W574</f>
        <v>0</v>
      </c>
      <c r="X610" s="10">
        <f>X592+X574</f>
        <v>0</v>
      </c>
    </row>
    <row r="611" spans="1:24" ht="12.75">
      <c r="A611" s="2" t="s">
        <v>2</v>
      </c>
      <c r="B611" t="s">
        <v>11</v>
      </c>
      <c r="E611" s="10">
        <f aca="true" t="shared" si="377" ref="E611:M611">E593+E575</f>
        <v>0</v>
      </c>
      <c r="F611" s="10">
        <f t="shared" si="377"/>
        <v>0</v>
      </c>
      <c r="G611" s="10">
        <f t="shared" si="377"/>
        <v>0</v>
      </c>
      <c r="H611" s="10">
        <f t="shared" si="377"/>
        <v>0</v>
      </c>
      <c r="I611" s="10">
        <f t="shared" si="377"/>
        <v>0</v>
      </c>
      <c r="J611" s="10">
        <f t="shared" si="377"/>
        <v>0</v>
      </c>
      <c r="K611" s="10">
        <f t="shared" si="377"/>
        <v>0</v>
      </c>
      <c r="L611" s="10">
        <f t="shared" si="377"/>
        <v>0</v>
      </c>
      <c r="M611" s="10">
        <f t="shared" si="377"/>
        <v>0</v>
      </c>
      <c r="N611" s="10">
        <f t="shared" si="369"/>
        <v>0</v>
      </c>
      <c r="O611" s="10">
        <f t="shared" si="369"/>
        <v>0</v>
      </c>
      <c r="P611" s="10">
        <f t="shared" si="370"/>
        <v>0</v>
      </c>
      <c r="Q611" s="10">
        <f t="shared" si="370"/>
        <v>0</v>
      </c>
      <c r="R611" s="10">
        <f t="shared" si="371"/>
        <v>0</v>
      </c>
      <c r="S611" s="10">
        <f t="shared" si="371"/>
        <v>0</v>
      </c>
      <c r="T611" s="10">
        <f>T593+T575</f>
        <v>0</v>
      </c>
      <c r="U611" s="10">
        <f>U593+U575</f>
        <v>0</v>
      </c>
      <c r="V611" s="10">
        <f>V593+V575</f>
        <v>0</v>
      </c>
      <c r="W611" s="10">
        <f>W593+W575</f>
        <v>0</v>
      </c>
      <c r="X611" s="10">
        <f>X593+X575</f>
        <v>0</v>
      </c>
    </row>
    <row r="612" spans="1:24" ht="12.75">
      <c r="A612" s="2" t="s">
        <v>3</v>
      </c>
      <c r="B612" t="s">
        <v>12</v>
      </c>
      <c r="E612" s="10">
        <f aca="true" t="shared" si="378" ref="E612:M612">E594+E576</f>
        <v>0</v>
      </c>
      <c r="F612" s="10">
        <f t="shared" si="378"/>
        <v>0</v>
      </c>
      <c r="G612" s="10">
        <f t="shared" si="378"/>
        <v>0</v>
      </c>
      <c r="H612" s="10">
        <f t="shared" si="378"/>
        <v>0</v>
      </c>
      <c r="I612" s="10">
        <f t="shared" si="378"/>
        <v>0</v>
      </c>
      <c r="J612" s="10">
        <f t="shared" si="378"/>
        <v>0</v>
      </c>
      <c r="K612" s="10">
        <f t="shared" si="378"/>
        <v>0</v>
      </c>
      <c r="L612" s="10">
        <f t="shared" si="378"/>
        <v>0</v>
      </c>
      <c r="M612" s="10">
        <f t="shared" si="378"/>
        <v>0</v>
      </c>
      <c r="N612" s="10">
        <f t="shared" si="369"/>
        <v>0</v>
      </c>
      <c r="O612" s="10">
        <f t="shared" si="369"/>
        <v>0</v>
      </c>
      <c r="P612" s="10">
        <f t="shared" si="370"/>
        <v>0</v>
      </c>
      <c r="Q612" s="10">
        <f t="shared" si="370"/>
        <v>0</v>
      </c>
      <c r="R612" s="10">
        <f t="shared" si="371"/>
        <v>0</v>
      </c>
      <c r="S612" s="10">
        <f t="shared" si="371"/>
        <v>0</v>
      </c>
      <c r="T612" s="10">
        <f>T594+T576</f>
        <v>0</v>
      </c>
      <c r="U612" s="10">
        <f>U594+U576</f>
        <v>0</v>
      </c>
      <c r="V612" s="10">
        <f>V594+V576</f>
        <v>0</v>
      </c>
      <c r="W612" s="10">
        <f>W594+W576</f>
        <v>0</v>
      </c>
      <c r="X612" s="10">
        <f>X594+X576</f>
        <v>0</v>
      </c>
    </row>
    <row r="613" spans="1:24" ht="12.75">
      <c r="A613" s="2" t="s">
        <v>4</v>
      </c>
      <c r="B613" t="s">
        <v>13</v>
      </c>
      <c r="E613" s="10">
        <f aca="true" t="shared" si="379" ref="E613:M613">E595+E577</f>
        <v>0</v>
      </c>
      <c r="F613" s="10">
        <f t="shared" si="379"/>
        <v>0</v>
      </c>
      <c r="G613" s="10">
        <f t="shared" si="379"/>
        <v>0</v>
      </c>
      <c r="H613" s="10">
        <f t="shared" si="379"/>
        <v>0</v>
      </c>
      <c r="I613" s="10">
        <f t="shared" si="379"/>
        <v>0</v>
      </c>
      <c r="J613" s="10">
        <f t="shared" si="379"/>
        <v>0</v>
      </c>
      <c r="K613" s="10">
        <f t="shared" si="379"/>
        <v>0</v>
      </c>
      <c r="L613" s="10">
        <f t="shared" si="379"/>
        <v>0</v>
      </c>
      <c r="M613" s="10">
        <f t="shared" si="379"/>
        <v>0</v>
      </c>
      <c r="N613" s="10">
        <f t="shared" si="369"/>
        <v>0</v>
      </c>
      <c r="O613" s="10">
        <f t="shared" si="369"/>
        <v>0</v>
      </c>
      <c r="P613" s="10">
        <f t="shared" si="370"/>
        <v>0</v>
      </c>
      <c r="Q613" s="10">
        <f t="shared" si="370"/>
        <v>0</v>
      </c>
      <c r="R613" s="10">
        <f t="shared" si="371"/>
        <v>0</v>
      </c>
      <c r="S613" s="10">
        <f t="shared" si="371"/>
        <v>0</v>
      </c>
      <c r="T613" s="10">
        <f>T595+T577</f>
        <v>0</v>
      </c>
      <c r="U613" s="10">
        <f>U595+U577</f>
        <v>0</v>
      </c>
      <c r="V613" s="10">
        <f>V595+V577</f>
        <v>0</v>
      </c>
      <c r="W613" s="10">
        <f>W595+W577</f>
        <v>0</v>
      </c>
      <c r="X613" s="10">
        <f>X595+X577</f>
        <v>0</v>
      </c>
    </row>
    <row r="614" spans="1:24" ht="12.75">
      <c r="A614" s="2" t="s">
        <v>5</v>
      </c>
      <c r="B614" t="s">
        <v>14</v>
      </c>
      <c r="E614" s="10">
        <f aca="true" t="shared" si="380" ref="E614:M614">E596+E578</f>
        <v>0</v>
      </c>
      <c r="F614" s="10">
        <f t="shared" si="380"/>
        <v>0</v>
      </c>
      <c r="G614" s="10">
        <f t="shared" si="380"/>
        <v>0</v>
      </c>
      <c r="H614" s="10">
        <f t="shared" si="380"/>
        <v>0</v>
      </c>
      <c r="I614" s="10">
        <f t="shared" si="380"/>
        <v>0</v>
      </c>
      <c r="J614" s="10">
        <f t="shared" si="380"/>
        <v>0</v>
      </c>
      <c r="K614" s="10">
        <f t="shared" si="380"/>
        <v>0</v>
      </c>
      <c r="L614" s="10">
        <f t="shared" si="380"/>
        <v>0</v>
      </c>
      <c r="M614" s="10">
        <f t="shared" si="380"/>
        <v>0</v>
      </c>
      <c r="N614" s="10">
        <f t="shared" si="369"/>
        <v>0</v>
      </c>
      <c r="O614" s="10">
        <f t="shared" si="369"/>
        <v>0</v>
      </c>
      <c r="P614" s="10">
        <f t="shared" si="370"/>
        <v>0</v>
      </c>
      <c r="Q614" s="10">
        <f t="shared" si="370"/>
        <v>0</v>
      </c>
      <c r="R614" s="10">
        <f t="shared" si="371"/>
        <v>0</v>
      </c>
      <c r="S614" s="10">
        <f t="shared" si="371"/>
        <v>0</v>
      </c>
      <c r="T614" s="10">
        <f>T596+T578</f>
        <v>0</v>
      </c>
      <c r="U614" s="10">
        <f>U596+U578</f>
        <v>0</v>
      </c>
      <c r="V614" s="10">
        <f>V596+V578</f>
        <v>0</v>
      </c>
      <c r="W614" s="10">
        <f>W596+W578</f>
        <v>0</v>
      </c>
      <c r="X614" s="10">
        <f>X596+X578</f>
        <v>0</v>
      </c>
    </row>
    <row r="615" spans="1:24" ht="12.75">
      <c r="A615" s="2" t="s">
        <v>6</v>
      </c>
      <c r="B615" t="s">
        <v>15</v>
      </c>
      <c r="E615" s="10">
        <f aca="true" t="shared" si="381" ref="E615:M615">E597+E579</f>
        <v>0</v>
      </c>
      <c r="F615" s="10">
        <f t="shared" si="381"/>
        <v>0</v>
      </c>
      <c r="G615" s="10">
        <f t="shared" si="381"/>
        <v>0</v>
      </c>
      <c r="H615" s="10">
        <f t="shared" si="381"/>
        <v>0</v>
      </c>
      <c r="I615" s="10">
        <f t="shared" si="381"/>
        <v>0</v>
      </c>
      <c r="J615" s="10">
        <f t="shared" si="381"/>
        <v>0</v>
      </c>
      <c r="K615" s="10">
        <f t="shared" si="381"/>
        <v>0</v>
      </c>
      <c r="L615" s="10">
        <f t="shared" si="381"/>
        <v>0</v>
      </c>
      <c r="M615" s="10">
        <f t="shared" si="381"/>
        <v>0</v>
      </c>
      <c r="N615" s="10">
        <f t="shared" si="369"/>
        <v>0</v>
      </c>
      <c r="O615" s="10">
        <f t="shared" si="369"/>
        <v>0</v>
      </c>
      <c r="P615" s="10">
        <f t="shared" si="370"/>
        <v>0</v>
      </c>
      <c r="Q615" s="10">
        <f t="shared" si="370"/>
        <v>0</v>
      </c>
      <c r="R615" s="10">
        <f t="shared" si="371"/>
        <v>0</v>
      </c>
      <c r="S615" s="10">
        <f t="shared" si="371"/>
        <v>0</v>
      </c>
      <c r="T615" s="10">
        <f>T597+T579</f>
        <v>0</v>
      </c>
      <c r="U615" s="10">
        <f>U597+U579</f>
        <v>0</v>
      </c>
      <c r="V615" s="10">
        <f>V597+V579</f>
        <v>0</v>
      </c>
      <c r="W615" s="10">
        <f>W597+W579</f>
        <v>0</v>
      </c>
      <c r="X615" s="10">
        <f>X597+X579</f>
        <v>0</v>
      </c>
    </row>
    <row r="616" spans="1:24" ht="12.75">
      <c r="A616" s="2" t="s">
        <v>7</v>
      </c>
      <c r="B616" t="s">
        <v>16</v>
      </c>
      <c r="E616" s="10">
        <f aca="true" t="shared" si="382" ref="E616:M616">E598+E580</f>
        <v>0</v>
      </c>
      <c r="F616" s="10">
        <f t="shared" si="382"/>
        <v>0</v>
      </c>
      <c r="G616" s="10">
        <f t="shared" si="382"/>
        <v>0</v>
      </c>
      <c r="H616" s="10">
        <f t="shared" si="382"/>
        <v>0</v>
      </c>
      <c r="I616" s="10">
        <f t="shared" si="382"/>
        <v>0</v>
      </c>
      <c r="J616" s="10">
        <f t="shared" si="382"/>
        <v>0</v>
      </c>
      <c r="K616" s="10">
        <f t="shared" si="382"/>
        <v>0</v>
      </c>
      <c r="L616" s="10">
        <f t="shared" si="382"/>
        <v>0</v>
      </c>
      <c r="M616" s="10">
        <f t="shared" si="382"/>
        <v>0</v>
      </c>
      <c r="N616" s="10">
        <f t="shared" si="369"/>
        <v>0</v>
      </c>
      <c r="O616" s="10">
        <f t="shared" si="369"/>
        <v>0</v>
      </c>
      <c r="P616" s="10">
        <f t="shared" si="370"/>
        <v>0</v>
      </c>
      <c r="Q616" s="10">
        <f t="shared" si="370"/>
        <v>0</v>
      </c>
      <c r="R616" s="10">
        <f t="shared" si="371"/>
        <v>0</v>
      </c>
      <c r="S616" s="10">
        <f t="shared" si="371"/>
        <v>0</v>
      </c>
      <c r="T616" s="10">
        <f>T598+T580</f>
        <v>0</v>
      </c>
      <c r="U616" s="10">
        <f>U598+U580</f>
        <v>0</v>
      </c>
      <c r="V616" s="10">
        <f>V598+V580</f>
        <v>0</v>
      </c>
      <c r="W616" s="10">
        <f>W598+W580</f>
        <v>0</v>
      </c>
      <c r="X616" s="10">
        <f>X598+X580</f>
        <v>0</v>
      </c>
    </row>
    <row r="617" spans="1:24" ht="12.75">
      <c r="A617" s="2" t="s">
        <v>8</v>
      </c>
      <c r="B617" t="s">
        <v>17</v>
      </c>
      <c r="E617" s="10">
        <f aca="true" t="shared" si="383" ref="E617:M617">E599+E581</f>
        <v>0</v>
      </c>
      <c r="F617" s="10">
        <f t="shared" si="383"/>
        <v>0</v>
      </c>
      <c r="G617" s="10">
        <f t="shared" si="383"/>
        <v>0</v>
      </c>
      <c r="H617" s="10">
        <f t="shared" si="383"/>
        <v>0</v>
      </c>
      <c r="I617" s="10">
        <f t="shared" si="383"/>
        <v>0</v>
      </c>
      <c r="J617" s="10">
        <f t="shared" si="383"/>
        <v>0</v>
      </c>
      <c r="K617" s="10">
        <f t="shared" si="383"/>
        <v>0</v>
      </c>
      <c r="L617" s="10">
        <f t="shared" si="383"/>
        <v>0</v>
      </c>
      <c r="M617" s="10">
        <f t="shared" si="383"/>
        <v>0</v>
      </c>
      <c r="N617" s="10">
        <f t="shared" si="369"/>
        <v>0</v>
      </c>
      <c r="O617" s="10">
        <f t="shared" si="369"/>
        <v>0</v>
      </c>
      <c r="P617" s="10">
        <f t="shared" si="370"/>
        <v>0</v>
      </c>
      <c r="Q617" s="10">
        <f t="shared" si="370"/>
        <v>0</v>
      </c>
      <c r="R617" s="10">
        <f t="shared" si="371"/>
        <v>0</v>
      </c>
      <c r="S617" s="10">
        <f t="shared" si="371"/>
        <v>0</v>
      </c>
      <c r="T617" s="10">
        <f>T599+T581</f>
        <v>0</v>
      </c>
      <c r="U617" s="10">
        <f>U599+U581</f>
        <v>0</v>
      </c>
      <c r="V617" s="10">
        <f>V599+V581</f>
        <v>0</v>
      </c>
      <c r="W617" s="10">
        <f>W599+W581</f>
        <v>0</v>
      </c>
      <c r="X617" s="10">
        <f>X599+X581</f>
        <v>0</v>
      </c>
    </row>
    <row r="618" spans="1:24" ht="12.75">
      <c r="A618" s="2" t="s">
        <v>28</v>
      </c>
      <c r="B618" t="s">
        <v>18</v>
      </c>
      <c r="E618" s="10">
        <f aca="true" t="shared" si="384" ref="E618:M618">E600+E582</f>
        <v>0</v>
      </c>
      <c r="F618" s="10">
        <f t="shared" si="384"/>
        <v>0</v>
      </c>
      <c r="G618" s="10">
        <f t="shared" si="384"/>
        <v>0</v>
      </c>
      <c r="H618" s="10">
        <f t="shared" si="384"/>
        <v>0</v>
      </c>
      <c r="I618" s="10">
        <f t="shared" si="384"/>
        <v>0</v>
      </c>
      <c r="J618" s="10">
        <f t="shared" si="384"/>
        <v>0</v>
      </c>
      <c r="K618" s="10">
        <f t="shared" si="384"/>
        <v>0</v>
      </c>
      <c r="L618" s="10">
        <f t="shared" si="384"/>
        <v>0</v>
      </c>
      <c r="M618" s="10">
        <f t="shared" si="384"/>
        <v>0</v>
      </c>
      <c r="N618" s="10">
        <f t="shared" si="369"/>
        <v>0</v>
      </c>
      <c r="O618" s="10">
        <f t="shared" si="369"/>
        <v>0</v>
      </c>
      <c r="P618" s="10">
        <f t="shared" si="370"/>
        <v>0</v>
      </c>
      <c r="Q618" s="10">
        <f t="shared" si="370"/>
        <v>0</v>
      </c>
      <c r="R618" s="10">
        <f t="shared" si="371"/>
        <v>0</v>
      </c>
      <c r="S618" s="10">
        <f t="shared" si="371"/>
        <v>0</v>
      </c>
      <c r="T618" s="10">
        <f>T600+T582</f>
        <v>0</v>
      </c>
      <c r="U618" s="10">
        <f>U600+U582</f>
        <v>0</v>
      </c>
      <c r="V618" s="10">
        <f>V600+V582</f>
        <v>0</v>
      </c>
      <c r="W618" s="10">
        <f>W600+W582</f>
        <v>0</v>
      </c>
      <c r="X618" s="10">
        <f>X600+X582</f>
        <v>0</v>
      </c>
    </row>
    <row r="619" spans="1:24" ht="12.75">
      <c r="A619" s="2" t="s">
        <v>29</v>
      </c>
      <c r="E619" s="10">
        <f aca="true" t="shared" si="385" ref="E619:M619">E601+E583</f>
        <v>0</v>
      </c>
      <c r="F619" s="10">
        <f t="shared" si="385"/>
        <v>3999.996</v>
      </c>
      <c r="G619" s="10">
        <f t="shared" si="385"/>
        <v>5358.8170509007</v>
      </c>
      <c r="H619" s="10">
        <f t="shared" si="385"/>
        <v>6394.918957485043</v>
      </c>
      <c r="I619" s="10">
        <f t="shared" si="385"/>
        <v>7446.043497949172</v>
      </c>
      <c r="J619" s="10">
        <f t="shared" si="385"/>
        <v>10161.150513616405</v>
      </c>
      <c r="K619" s="10">
        <f t="shared" si="385"/>
        <v>12492.567712718068</v>
      </c>
      <c r="L619" s="10">
        <f t="shared" si="385"/>
        <v>14084.971138398763</v>
      </c>
      <c r="M619" s="10">
        <f t="shared" si="385"/>
        <v>12321.966454435056</v>
      </c>
      <c r="N619" s="10">
        <f t="shared" si="369"/>
        <v>10196.297595610758</v>
      </c>
      <c r="O619" s="10">
        <f t="shared" si="369"/>
        <v>13173.398978427029</v>
      </c>
      <c r="P619" s="10">
        <f t="shared" si="370"/>
        <v>13905.69084773925</v>
      </c>
      <c r="Q619" s="10">
        <f t="shared" si="370"/>
        <v>14923.182976230491</v>
      </c>
      <c r="R619" s="10">
        <f t="shared" si="371"/>
        <v>15486.477935631881</v>
      </c>
      <c r="S619" s="10">
        <f t="shared" si="371"/>
        <v>15268.247729377723</v>
      </c>
      <c r="T619" s="10">
        <f>T601+T583</f>
        <v>15050.017523123564</v>
      </c>
      <c r="U619" s="10">
        <f>U601+U583</f>
        <v>14831.787316869406</v>
      </c>
      <c r="V619" s="10">
        <f>V601+V583</f>
        <v>14613.55711061525</v>
      </c>
      <c r="W619" s="10">
        <f>W601+W583</f>
        <v>14395.326904361093</v>
      </c>
      <c r="X619" s="10">
        <f>X601+X583</f>
        <v>14177.096698106936</v>
      </c>
    </row>
    <row r="621" spans="1:24" ht="12.75">
      <c r="A621" s="2" t="s">
        <v>46</v>
      </c>
      <c r="E621" s="10">
        <v>0</v>
      </c>
      <c r="F621" s="10">
        <f>-F$17*(1-$B$8)</f>
        <v>0</v>
      </c>
      <c r="G621" s="10">
        <f>-G$17*(1-$B$8)</f>
        <v>0</v>
      </c>
      <c r="H621" s="10">
        <f aca="true" t="shared" si="386" ref="H621:X621">-H$17*(1-$B$8)</f>
        <v>0</v>
      </c>
      <c r="I621" s="10">
        <f t="shared" si="386"/>
        <v>0</v>
      </c>
      <c r="J621" s="10">
        <f t="shared" si="386"/>
        <v>0</v>
      </c>
      <c r="K621" s="10">
        <f t="shared" si="386"/>
        <v>0</v>
      </c>
      <c r="L621" s="10">
        <f t="shared" si="386"/>
        <v>0</v>
      </c>
      <c r="M621" s="10">
        <f t="shared" si="386"/>
        <v>0</v>
      </c>
      <c r="N621" s="10">
        <f t="shared" si="386"/>
        <v>0</v>
      </c>
      <c r="O621" s="10">
        <f t="shared" si="386"/>
        <v>0</v>
      </c>
      <c r="P621" s="10">
        <f t="shared" si="386"/>
        <v>0</v>
      </c>
      <c r="Q621" s="10">
        <f t="shared" si="386"/>
        <v>0</v>
      </c>
      <c r="R621" s="10">
        <f t="shared" si="386"/>
        <v>0</v>
      </c>
      <c r="S621" s="10">
        <f t="shared" si="386"/>
        <v>0</v>
      </c>
      <c r="T621" s="10">
        <f t="shared" si="386"/>
        <v>0</v>
      </c>
      <c r="U621" s="10">
        <f t="shared" si="386"/>
        <v>0</v>
      </c>
      <c r="V621" s="10">
        <f t="shared" si="386"/>
        <v>0</v>
      </c>
      <c r="W621" s="10">
        <f t="shared" si="386"/>
        <v>0</v>
      </c>
      <c r="X621" s="10">
        <f t="shared" si="386"/>
        <v>0</v>
      </c>
    </row>
    <row r="622" spans="1:24" ht="12.75">
      <c r="A622" s="2" t="s">
        <v>26</v>
      </c>
      <c r="F622" s="6">
        <f>-F562*$B$7*(1-$B$8)</f>
        <v>0</v>
      </c>
      <c r="G622" s="6">
        <f>-G562*$B$7*(1-$B$8)</f>
        <v>0</v>
      </c>
      <c r="H622" s="6">
        <f aca="true" t="shared" si="387" ref="H622:M622">-H562*$B$7*(1-$B$8)</f>
        <v>0</v>
      </c>
      <c r="I622" s="6">
        <f t="shared" si="387"/>
        <v>0</v>
      </c>
      <c r="J622" s="6">
        <f t="shared" si="387"/>
        <v>0</v>
      </c>
      <c r="K622" s="6">
        <f t="shared" si="387"/>
        <v>0</v>
      </c>
      <c r="L622" s="6">
        <f t="shared" si="387"/>
        <v>0</v>
      </c>
      <c r="M622" s="6">
        <f t="shared" si="387"/>
        <v>0</v>
      </c>
      <c r="N622" s="6">
        <f aca="true" t="shared" si="388" ref="N622:S622">-N562*$B$7*(1-$B$8)</f>
        <v>0</v>
      </c>
      <c r="O622" s="6">
        <f t="shared" si="388"/>
        <v>0</v>
      </c>
      <c r="P622" s="6">
        <f t="shared" si="388"/>
        <v>0</v>
      </c>
      <c r="Q622" s="6">
        <f t="shared" si="388"/>
        <v>0</v>
      </c>
      <c r="R622" s="6">
        <f t="shared" si="388"/>
        <v>0</v>
      </c>
      <c r="S622" s="6">
        <f t="shared" si="388"/>
        <v>0</v>
      </c>
      <c r="T622" s="6">
        <f>-T562*$B$7*(1-$B$8)</f>
        <v>0</v>
      </c>
      <c r="U622" s="6">
        <f>-U562*$B$7*(1-$B$8)</f>
        <v>0</v>
      </c>
      <c r="V622" s="6">
        <f>-V562*$B$7*(1-$B$8)</f>
        <v>0</v>
      </c>
      <c r="W622" s="6">
        <f>-W562*$B$7*(1-$B$8)</f>
        <v>0</v>
      </c>
      <c r="X622" s="6">
        <f>-X562*$B$7*(1-$B$8)</f>
        <v>0</v>
      </c>
    </row>
    <row r="624" spans="1:24" ht="12.75">
      <c r="A624" s="2" t="s">
        <v>27</v>
      </c>
      <c r="E624" s="10">
        <f aca="true" t="shared" si="389" ref="E624:S624">SUM(E605:E623)</f>
        <v>0</v>
      </c>
      <c r="F624" s="10">
        <f t="shared" si="389"/>
        <v>131348.57400000002</v>
      </c>
      <c r="G624" s="10">
        <f t="shared" si="389"/>
        <v>155858.79418925208</v>
      </c>
      <c r="H624" s="10">
        <f t="shared" si="389"/>
        <v>180948.18627150086</v>
      </c>
      <c r="I624" s="10">
        <f t="shared" si="389"/>
        <v>246281.70427968394</v>
      </c>
      <c r="J624" s="10">
        <f t="shared" si="389"/>
        <v>298324.49918451515</v>
      </c>
      <c r="K624" s="10">
        <f t="shared" si="389"/>
        <v>342688.5037165971</v>
      </c>
      <c r="L624" s="10">
        <f t="shared" si="389"/>
        <v>307762.09543555765</v>
      </c>
      <c r="M624" s="10">
        <f t="shared" si="389"/>
        <v>257469.39827320862</v>
      </c>
      <c r="N624" s="10">
        <f t="shared" si="389"/>
        <v>330648.29719086573</v>
      </c>
      <c r="O624" s="10">
        <f t="shared" si="389"/>
        <v>342559.18567925296</v>
      </c>
      <c r="P624" s="10">
        <f t="shared" si="389"/>
        <v>360997.86311680014</v>
      </c>
      <c r="Q624" s="10">
        <f t="shared" si="389"/>
        <v>392548.5086037045</v>
      </c>
      <c r="R624" s="10">
        <f t="shared" si="389"/>
        <v>387161.948390797</v>
      </c>
      <c r="S624" s="10">
        <f t="shared" si="389"/>
        <v>381706.193234443</v>
      </c>
      <c r="T624" s="10">
        <f>SUM(T605:T623)</f>
        <v>376250.4380780891</v>
      </c>
      <c r="U624" s="10">
        <f>SUM(U605:U623)</f>
        <v>370794.68292173516</v>
      </c>
      <c r="V624" s="10">
        <f>SUM(V605:V623)</f>
        <v>365338.92776538123</v>
      </c>
      <c r="W624" s="10">
        <f>SUM(W605:W623)</f>
        <v>359883.1726090273</v>
      </c>
      <c r="X624" s="10">
        <f>SUM(X605:X623)</f>
        <v>354427.4174526733</v>
      </c>
    </row>
    <row r="627" ht="15.75">
      <c r="A627" s="26" t="s">
        <v>56</v>
      </c>
    </row>
    <row r="628" spans="1:5" ht="12.75">
      <c r="A628" s="5"/>
      <c r="E628" s="9" t="s">
        <v>22</v>
      </c>
    </row>
    <row r="629" spans="1:24" ht="12.75">
      <c r="A629" s="5"/>
      <c r="B629" s="6"/>
      <c r="C629" s="24" t="s">
        <v>52</v>
      </c>
      <c r="E629" s="25">
        <f>E$20</f>
        <v>1994</v>
      </c>
      <c r="F629" s="25">
        <f aca="true" t="shared" si="390" ref="F629:X629">F$20</f>
        <v>1995</v>
      </c>
      <c r="G629" s="25">
        <f t="shared" si="390"/>
        <v>1996</v>
      </c>
      <c r="H629" s="25">
        <f t="shared" si="390"/>
        <v>1997</v>
      </c>
      <c r="I629" s="25">
        <f t="shared" si="390"/>
        <v>1998</v>
      </c>
      <c r="J629" s="25">
        <f t="shared" si="390"/>
        <v>1999</v>
      </c>
      <c r="K629" s="25">
        <f t="shared" si="390"/>
        <v>2000</v>
      </c>
      <c r="L629" s="25">
        <f t="shared" si="390"/>
        <v>2001</v>
      </c>
      <c r="M629" s="25">
        <f t="shared" si="390"/>
        <v>2002</v>
      </c>
      <c r="N629" s="25">
        <f t="shared" si="390"/>
        <v>2003</v>
      </c>
      <c r="O629" s="25">
        <f t="shared" si="390"/>
        <v>2004</v>
      </c>
      <c r="P629" s="25">
        <f t="shared" si="390"/>
        <v>2005</v>
      </c>
      <c r="Q629" s="25">
        <f t="shared" si="390"/>
        <v>2006</v>
      </c>
      <c r="R629" s="25">
        <f t="shared" si="390"/>
        <v>2007</v>
      </c>
      <c r="S629" s="25">
        <f t="shared" si="390"/>
        <v>2008</v>
      </c>
      <c r="T629" s="25">
        <f t="shared" si="390"/>
        <v>2009</v>
      </c>
      <c r="U629" s="25">
        <f t="shared" si="390"/>
        <v>2010</v>
      </c>
      <c r="V629" s="25">
        <f t="shared" si="390"/>
        <v>2011</v>
      </c>
      <c r="W629" s="25">
        <f t="shared" si="390"/>
        <v>2012</v>
      </c>
      <c r="X629" s="25">
        <f t="shared" si="390"/>
        <v>2013</v>
      </c>
    </row>
    <row r="630" spans="2:24" ht="12.75">
      <c r="B630" s="6"/>
      <c r="C630" s="5" t="s">
        <v>22</v>
      </c>
      <c r="E630" s="6">
        <v>0</v>
      </c>
      <c r="F630" s="10">
        <f>$B$5</f>
        <v>100000</v>
      </c>
      <c r="G630" s="10">
        <f aca="true" t="shared" si="391" ref="G630:S630">F692</f>
        <v>132144.936</v>
      </c>
      <c r="H630" s="10">
        <f t="shared" si="391"/>
        <v>155032.17373297855</v>
      </c>
      <c r="I630" s="10">
        <f t="shared" si="391"/>
        <v>169539.67564628948</v>
      </c>
      <c r="J630" s="10">
        <f t="shared" si="391"/>
        <v>252871.18688292475</v>
      </c>
      <c r="K630" s="10">
        <f t="shared" si="391"/>
        <v>332863.0032482548</v>
      </c>
      <c r="L630" s="10">
        <f t="shared" si="391"/>
        <v>371944.78373792255</v>
      </c>
      <c r="M630" s="10">
        <f t="shared" si="391"/>
        <v>327071.4954862312</v>
      </c>
      <c r="N630" s="10">
        <f t="shared" si="391"/>
        <v>261540.3738846468</v>
      </c>
      <c r="O630" s="10">
        <f t="shared" si="391"/>
        <v>345005.9986662089</v>
      </c>
      <c r="P630" s="10">
        <f t="shared" si="391"/>
        <v>351337.9955588535</v>
      </c>
      <c r="Q630" s="10">
        <f t="shared" si="391"/>
        <v>371730.0961947439</v>
      </c>
      <c r="R630" s="10">
        <f t="shared" si="391"/>
        <v>398931.71600327484</v>
      </c>
      <c r="S630" s="10">
        <f t="shared" si="391"/>
        <v>393545.1557903673</v>
      </c>
      <c r="T630" s="10">
        <f>S692</f>
        <v>388089.40063401335</v>
      </c>
      <c r="U630" s="10">
        <f>T692</f>
        <v>382633.64547765936</v>
      </c>
      <c r="V630" s="10">
        <f>U692</f>
        <v>377177.8903213054</v>
      </c>
      <c r="W630" s="10">
        <f>V692</f>
        <v>371722.1351649515</v>
      </c>
      <c r="X630" s="10">
        <f>W692</f>
        <v>366266.38000859757</v>
      </c>
    </row>
    <row r="631" spans="2:24" ht="12.75">
      <c r="B631" s="6"/>
      <c r="C631" s="5" t="s">
        <v>73</v>
      </c>
      <c r="E631" s="6"/>
      <c r="F631" s="10">
        <f>-0.03*37500</f>
        <v>-1125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2:24" ht="12.75">
      <c r="B632" s="6"/>
      <c r="C632" s="5" t="s">
        <v>25</v>
      </c>
      <c r="E632" s="9"/>
      <c r="F632" s="10">
        <f>-F$17*$B$8</f>
        <v>-4000</v>
      </c>
      <c r="G632" s="10">
        <f>-G$17*$B$8</f>
        <v>-4109.115103127079</v>
      </c>
      <c r="H632" s="10">
        <f aca="true" t="shared" si="392" ref="H632:X632">-H$17*$B$8</f>
        <v>-4234.198270126413</v>
      </c>
      <c r="I632" s="10">
        <f t="shared" si="392"/>
        <v>-4300.731869594145</v>
      </c>
      <c r="J632" s="10">
        <f t="shared" si="392"/>
        <v>-4372.588157019295</v>
      </c>
      <c r="K632" s="10">
        <f t="shared" si="392"/>
        <v>-4492.348636061211</v>
      </c>
      <c r="L632" s="10">
        <f t="shared" si="392"/>
        <v>-4660.013306719894</v>
      </c>
      <c r="M632" s="10">
        <f t="shared" si="392"/>
        <v>-4713.240186294079</v>
      </c>
      <c r="N632" s="10">
        <f t="shared" si="392"/>
        <v>-4835.662009314704</v>
      </c>
      <c r="O632" s="10">
        <f t="shared" si="392"/>
        <v>-4928.8090485695275</v>
      </c>
      <c r="P632" s="10">
        <f t="shared" si="392"/>
        <v>-5075.182967398537</v>
      </c>
      <c r="Q632" s="10">
        <f t="shared" si="392"/>
        <v>-5277.445109780439</v>
      </c>
      <c r="R632" s="10">
        <f t="shared" si="392"/>
        <v>-5386.560212907519</v>
      </c>
      <c r="S632" s="10">
        <f t="shared" si="392"/>
        <v>-5455.755156353959</v>
      </c>
      <c r="T632" s="10">
        <f t="shared" si="392"/>
        <v>-5455.755156353959</v>
      </c>
      <c r="U632" s="10">
        <f t="shared" si="392"/>
        <v>-5455.755156353959</v>
      </c>
      <c r="V632" s="10">
        <f t="shared" si="392"/>
        <v>-5455.755156353959</v>
      </c>
      <c r="W632" s="10">
        <f t="shared" si="392"/>
        <v>-5455.755156353959</v>
      </c>
      <c r="X632" s="10">
        <f t="shared" si="392"/>
        <v>-5455.755156353959</v>
      </c>
    </row>
    <row r="633" spans="2:24" ht="12.75">
      <c r="B633" s="6"/>
      <c r="C633" s="5" t="s">
        <v>48</v>
      </c>
      <c r="E633" s="9"/>
      <c r="F633" s="6">
        <f>-F630*$B$7*$B$8</f>
        <v>0</v>
      </c>
      <c r="G633" s="6">
        <f>-G630*$B$7*$B$8</f>
        <v>0</v>
      </c>
      <c r="H633" s="6">
        <f aca="true" t="shared" si="393" ref="H633:M633">-H630*$B$7*$B$8</f>
        <v>0</v>
      </c>
      <c r="I633" s="6">
        <f t="shared" si="393"/>
        <v>0</v>
      </c>
      <c r="J633" s="6">
        <f t="shared" si="393"/>
        <v>0</v>
      </c>
      <c r="K633" s="6">
        <f t="shared" si="393"/>
        <v>0</v>
      </c>
      <c r="L633" s="6">
        <f t="shared" si="393"/>
        <v>0</v>
      </c>
      <c r="M633" s="6">
        <f t="shared" si="393"/>
        <v>0</v>
      </c>
      <c r="N633" s="6">
        <f aca="true" t="shared" si="394" ref="N633:S633">-N630*$B$7*$B$8</f>
        <v>0</v>
      </c>
      <c r="O633" s="6">
        <f t="shared" si="394"/>
        <v>0</v>
      </c>
      <c r="P633" s="6">
        <f t="shared" si="394"/>
        <v>0</v>
      </c>
      <c r="Q633" s="6">
        <f t="shared" si="394"/>
        <v>0</v>
      </c>
      <c r="R633" s="6">
        <f t="shared" si="394"/>
        <v>0</v>
      </c>
      <c r="S633" s="6">
        <f t="shared" si="394"/>
        <v>0</v>
      </c>
      <c r="T633" s="6">
        <f>-T630*$B$7*$B$8</f>
        <v>0</v>
      </c>
      <c r="U633" s="6">
        <f>-U630*$B$7*$B$8</f>
        <v>0</v>
      </c>
      <c r="V633" s="6">
        <f>-V630*$B$7*$B$8</f>
        <v>0</v>
      </c>
      <c r="W633" s="6">
        <f>-W630*$B$7*$B$8</f>
        <v>0</v>
      </c>
      <c r="X633" s="6">
        <f>-X630*$B$7*$B$8</f>
        <v>0</v>
      </c>
    </row>
    <row r="634" spans="2:24" ht="12.75">
      <c r="B634" s="6"/>
      <c r="C634" s="5" t="s">
        <v>49</v>
      </c>
      <c r="E634" s="9"/>
      <c r="F634" s="10">
        <f aca="true" t="shared" si="395" ref="F634:S634">SUM(F630:F633)</f>
        <v>94875</v>
      </c>
      <c r="G634" s="10">
        <f t="shared" si="395"/>
        <v>128035.8208968729</v>
      </c>
      <c r="H634" s="10">
        <f t="shared" si="395"/>
        <v>150797.97546285213</v>
      </c>
      <c r="I634" s="10">
        <f t="shared" si="395"/>
        <v>165238.94377669535</v>
      </c>
      <c r="J634" s="10">
        <f t="shared" si="395"/>
        <v>248498.59872590547</v>
      </c>
      <c r="K634" s="10">
        <f t="shared" si="395"/>
        <v>328370.65461219364</v>
      </c>
      <c r="L634" s="10">
        <f t="shared" si="395"/>
        <v>367284.77043120266</v>
      </c>
      <c r="M634" s="10">
        <f t="shared" si="395"/>
        <v>322358.2552999371</v>
      </c>
      <c r="N634" s="10">
        <f t="shared" si="395"/>
        <v>256704.7118753321</v>
      </c>
      <c r="O634" s="10">
        <f t="shared" si="395"/>
        <v>340077.18961763935</v>
      </c>
      <c r="P634" s="10">
        <f t="shared" si="395"/>
        <v>346262.81259145495</v>
      </c>
      <c r="Q634" s="10">
        <f t="shared" si="395"/>
        <v>366452.65108496347</v>
      </c>
      <c r="R634" s="10">
        <f t="shared" si="395"/>
        <v>393545.15579036734</v>
      </c>
      <c r="S634" s="10">
        <f t="shared" si="395"/>
        <v>388089.40063401335</v>
      </c>
      <c r="T634" s="10">
        <f>SUM(T630:T633)</f>
        <v>382633.6454776594</v>
      </c>
      <c r="U634" s="10">
        <f>SUM(U630:U633)</f>
        <v>377177.8903213054</v>
      </c>
      <c r="V634" s="10">
        <f>SUM(V630:V633)</f>
        <v>371722.1351649515</v>
      </c>
      <c r="W634" s="10">
        <f>SUM(W630:W633)</f>
        <v>366266.38000859757</v>
      </c>
      <c r="X634" s="10">
        <f>SUM(X630:X633)</f>
        <v>360810.62485224364</v>
      </c>
    </row>
    <row r="635" spans="1:5" ht="12.75">
      <c r="A635" s="5"/>
      <c r="B635" s="6"/>
      <c r="E635" s="9"/>
    </row>
    <row r="636" ht="12.75">
      <c r="C636" s="7" t="s">
        <v>21</v>
      </c>
    </row>
    <row r="637" spans="1:24" ht="12.75">
      <c r="A637" s="1" t="s">
        <v>30</v>
      </c>
      <c r="B637" t="s">
        <v>31</v>
      </c>
      <c r="C637" s="23">
        <v>0</v>
      </c>
      <c r="E637" s="6">
        <f>E$634*$C637</f>
        <v>0</v>
      </c>
      <c r="F637" s="6">
        <f>F$634*$C637</f>
        <v>0</v>
      </c>
      <c r="G637" s="6">
        <f>G$634*$C637</f>
        <v>0</v>
      </c>
      <c r="H637" s="6">
        <f>H$634*$C637</f>
        <v>0</v>
      </c>
      <c r="I637" s="6">
        <f>I$634*$C637</f>
        <v>0</v>
      </c>
      <c r="J637" s="6">
        <f>J$634*$C637</f>
        <v>0</v>
      </c>
      <c r="K637" s="6">
        <f>K$634*$C637</f>
        <v>0</v>
      </c>
      <c r="L637" s="6">
        <f>L$634*$C637</f>
        <v>0</v>
      </c>
      <c r="M637" s="6">
        <f>M$634*$C637</f>
        <v>0</v>
      </c>
      <c r="N637" s="6">
        <f>N$634*$C637</f>
        <v>0</v>
      </c>
      <c r="O637" s="6">
        <f>O$634*$C637</f>
        <v>0</v>
      </c>
      <c r="P637" s="6">
        <f>P$634*$C637</f>
        <v>0</v>
      </c>
      <c r="Q637" s="6">
        <f>Q$634*$C637</f>
        <v>0</v>
      </c>
      <c r="R637" s="6">
        <f>R$634*$C637</f>
        <v>0</v>
      </c>
      <c r="S637" s="6">
        <f>S$634*$C637</f>
        <v>0</v>
      </c>
      <c r="T637" s="6">
        <f>T$634*$C637</f>
        <v>0</v>
      </c>
      <c r="U637" s="6">
        <f>U$634*$C637</f>
        <v>0</v>
      </c>
      <c r="V637" s="6">
        <f>V$634*$C637</f>
        <v>0</v>
      </c>
      <c r="W637" s="6">
        <f>W$634*$C637</f>
        <v>0</v>
      </c>
      <c r="X637" s="6">
        <f>X$634*$C637</f>
        <v>0</v>
      </c>
    </row>
    <row r="638" spans="1:24" ht="12.75">
      <c r="A638" s="1" t="s">
        <v>40</v>
      </c>
      <c r="B638" t="s">
        <v>45</v>
      </c>
      <c r="C638" s="23">
        <v>0</v>
      </c>
      <c r="E638" s="6">
        <f aca="true" t="shared" si="396" ref="E638:T651">E$634*$C638</f>
        <v>0</v>
      </c>
      <c r="F638" s="6">
        <f t="shared" si="396"/>
        <v>0</v>
      </c>
      <c r="G638" s="6">
        <f t="shared" si="396"/>
        <v>0</v>
      </c>
      <c r="H638" s="6">
        <f t="shared" si="396"/>
        <v>0</v>
      </c>
      <c r="I638" s="6">
        <f t="shared" si="396"/>
        <v>0</v>
      </c>
      <c r="J638" s="6">
        <f t="shared" si="396"/>
        <v>0</v>
      </c>
      <c r="K638" s="6">
        <f t="shared" si="396"/>
        <v>0</v>
      </c>
      <c r="L638" s="6">
        <f t="shared" si="396"/>
        <v>0</v>
      </c>
      <c r="M638" s="6">
        <f t="shared" si="396"/>
        <v>0</v>
      </c>
      <c r="N638" s="6">
        <f t="shared" si="396"/>
        <v>0</v>
      </c>
      <c r="O638" s="6">
        <f t="shared" si="396"/>
        <v>0</v>
      </c>
      <c r="P638" s="6">
        <f t="shared" si="396"/>
        <v>0</v>
      </c>
      <c r="Q638" s="6">
        <f t="shared" si="396"/>
        <v>0</v>
      </c>
      <c r="R638" s="6">
        <f t="shared" si="396"/>
        <v>0</v>
      </c>
      <c r="S638" s="6">
        <f t="shared" si="396"/>
        <v>0</v>
      </c>
      <c r="T638" s="6">
        <f t="shared" si="396"/>
        <v>0</v>
      </c>
      <c r="U638" s="6">
        <f>U$634*$C638</f>
        <v>0</v>
      </c>
      <c r="V638" s="6">
        <f>V$634*$C638</f>
        <v>0</v>
      </c>
      <c r="W638" s="6">
        <f>W$634*$C638</f>
        <v>0</v>
      </c>
      <c r="X638" s="6">
        <f>X$634*$C638</f>
        <v>0</v>
      </c>
    </row>
    <row r="639" spans="1:24" ht="12.75">
      <c r="A639" s="1" t="s">
        <v>41</v>
      </c>
      <c r="B639" t="s">
        <v>44</v>
      </c>
      <c r="C639" s="23">
        <v>0.375</v>
      </c>
      <c r="E639" s="6">
        <f t="shared" si="396"/>
        <v>0</v>
      </c>
      <c r="F639" s="6">
        <f t="shared" si="396"/>
        <v>35578.125</v>
      </c>
      <c r="G639" s="6">
        <f t="shared" si="396"/>
        <v>48013.43283632734</v>
      </c>
      <c r="H639" s="6">
        <f t="shared" si="396"/>
        <v>56549.240798569546</v>
      </c>
      <c r="I639" s="6">
        <f t="shared" si="396"/>
        <v>61964.603916260756</v>
      </c>
      <c r="J639" s="6">
        <f t="shared" si="396"/>
        <v>93186.97452221456</v>
      </c>
      <c r="K639" s="6">
        <f t="shared" si="396"/>
        <v>123138.99547957262</v>
      </c>
      <c r="L639" s="6">
        <f t="shared" si="396"/>
        <v>137731.788911701</v>
      </c>
      <c r="M639" s="6">
        <f t="shared" si="396"/>
        <v>120884.34573747641</v>
      </c>
      <c r="N639" s="6">
        <f t="shared" si="396"/>
        <v>96264.26695324955</v>
      </c>
      <c r="O639" s="6">
        <f t="shared" si="396"/>
        <v>127528.94610661475</v>
      </c>
      <c r="P639" s="6">
        <f t="shared" si="396"/>
        <v>129848.5547217956</v>
      </c>
      <c r="Q639" s="6">
        <f t="shared" si="396"/>
        <v>137419.7441568613</v>
      </c>
      <c r="R639" s="6">
        <f t="shared" si="396"/>
        <v>147579.43342138774</v>
      </c>
      <c r="S639" s="6">
        <f t="shared" si="396"/>
        <v>145533.525237755</v>
      </c>
      <c r="T639" s="6">
        <f>T$634*$C639</f>
        <v>143487.61705412227</v>
      </c>
      <c r="U639" s="6">
        <f>U$634*$C639</f>
        <v>141441.70887048953</v>
      </c>
      <c r="V639" s="6">
        <f>V$634*$C639</f>
        <v>139395.80068685682</v>
      </c>
      <c r="W639" s="6">
        <f>W$634*$C639</f>
        <v>137349.89250322408</v>
      </c>
      <c r="X639" s="6">
        <f>X$634*$C639</f>
        <v>135303.98431959137</v>
      </c>
    </row>
    <row r="640" spans="1:24" ht="12.75">
      <c r="A640" s="1" t="s">
        <v>42</v>
      </c>
      <c r="B640" t="s">
        <v>43</v>
      </c>
      <c r="C640" s="23">
        <v>0.375</v>
      </c>
      <c r="E640" s="6">
        <f t="shared" si="396"/>
        <v>0</v>
      </c>
      <c r="F640" s="6">
        <f t="shared" si="396"/>
        <v>35578.125</v>
      </c>
      <c r="G640" s="6">
        <f t="shared" si="396"/>
        <v>48013.43283632734</v>
      </c>
      <c r="H640" s="6">
        <f t="shared" si="396"/>
        <v>56549.240798569546</v>
      </c>
      <c r="I640" s="6">
        <f t="shared" si="396"/>
        <v>61964.603916260756</v>
      </c>
      <c r="J640" s="6">
        <f t="shared" si="396"/>
        <v>93186.97452221456</v>
      </c>
      <c r="K640" s="6">
        <f t="shared" si="396"/>
        <v>123138.99547957262</v>
      </c>
      <c r="L640" s="6">
        <f t="shared" si="396"/>
        <v>137731.788911701</v>
      </c>
      <c r="M640" s="6">
        <f t="shared" si="396"/>
        <v>120884.34573747641</v>
      </c>
      <c r="N640" s="6">
        <f t="shared" si="396"/>
        <v>96264.26695324955</v>
      </c>
      <c r="O640" s="6">
        <f t="shared" si="396"/>
        <v>127528.94610661475</v>
      </c>
      <c r="P640" s="6">
        <f t="shared" si="396"/>
        <v>129848.5547217956</v>
      </c>
      <c r="Q640" s="6">
        <f t="shared" si="396"/>
        <v>137419.7441568613</v>
      </c>
      <c r="R640" s="6">
        <f t="shared" si="396"/>
        <v>147579.43342138774</v>
      </c>
      <c r="S640" s="6">
        <f t="shared" si="396"/>
        <v>145533.525237755</v>
      </c>
      <c r="T640" s="6">
        <f>T$634*$C640</f>
        <v>143487.61705412227</v>
      </c>
      <c r="U640" s="6">
        <f>U$634*$C640</f>
        <v>141441.70887048953</v>
      </c>
      <c r="V640" s="6">
        <f>V$634*$C640</f>
        <v>139395.80068685682</v>
      </c>
      <c r="W640" s="6">
        <f>W$634*$C640</f>
        <v>137349.89250322408</v>
      </c>
      <c r="X640" s="6">
        <f>X$634*$C640</f>
        <v>135303.98431959137</v>
      </c>
    </row>
    <row r="641" spans="1:24" ht="12.75">
      <c r="A641" s="1" t="s">
        <v>0</v>
      </c>
      <c r="B641" t="s">
        <v>9</v>
      </c>
      <c r="C641" s="23">
        <v>0.21</v>
      </c>
      <c r="E641" s="6">
        <f t="shared" si="396"/>
        <v>0</v>
      </c>
      <c r="F641" s="6">
        <f t="shared" si="396"/>
        <v>19923.75</v>
      </c>
      <c r="G641" s="6">
        <f t="shared" si="396"/>
        <v>26887.52238834331</v>
      </c>
      <c r="H641" s="6">
        <f t="shared" si="396"/>
        <v>31667.574847198946</v>
      </c>
      <c r="I641" s="6">
        <f t="shared" si="396"/>
        <v>34700.178193106025</v>
      </c>
      <c r="J641" s="6">
        <f t="shared" si="396"/>
        <v>52184.70573244015</v>
      </c>
      <c r="K641" s="6">
        <f t="shared" si="396"/>
        <v>68957.83746856067</v>
      </c>
      <c r="L641" s="6">
        <f t="shared" si="396"/>
        <v>77129.80179055256</v>
      </c>
      <c r="M641" s="6">
        <f t="shared" si="396"/>
        <v>67695.23361298679</v>
      </c>
      <c r="N641" s="6">
        <f t="shared" si="396"/>
        <v>53907.98949381974</v>
      </c>
      <c r="O641" s="6">
        <f t="shared" si="396"/>
        <v>71416.20981970427</v>
      </c>
      <c r="P641" s="6">
        <f t="shared" si="396"/>
        <v>72715.19064420553</v>
      </c>
      <c r="Q641" s="6">
        <f t="shared" si="396"/>
        <v>76955.05672784233</v>
      </c>
      <c r="R641" s="6">
        <f t="shared" si="396"/>
        <v>82644.48271597714</v>
      </c>
      <c r="S641" s="6">
        <f t="shared" si="396"/>
        <v>81498.7741331428</v>
      </c>
      <c r="T641" s="6">
        <f>T$634*$C641</f>
        <v>80353.06555030847</v>
      </c>
      <c r="U641" s="6">
        <f>U$634*$C641</f>
        <v>79207.35696747413</v>
      </c>
      <c r="V641" s="6">
        <f>V$634*$C641</f>
        <v>78061.64838463982</v>
      </c>
      <c r="W641" s="6">
        <f>W$634*$C641</f>
        <v>76915.93980180549</v>
      </c>
      <c r="X641" s="6">
        <f>X$634*$C641</f>
        <v>75770.23121897117</v>
      </c>
    </row>
    <row r="642" spans="1:24" ht="12.75">
      <c r="A642" s="2" t="s">
        <v>1</v>
      </c>
      <c r="B642" t="s">
        <v>10</v>
      </c>
      <c r="C642" s="23">
        <v>0</v>
      </c>
      <c r="E642" s="6">
        <f t="shared" si="396"/>
        <v>0</v>
      </c>
      <c r="F642" s="6">
        <f t="shared" si="396"/>
        <v>0</v>
      </c>
      <c r="G642" s="6">
        <f t="shared" si="396"/>
        <v>0</v>
      </c>
      <c r="H642" s="6">
        <f t="shared" si="396"/>
        <v>0</v>
      </c>
      <c r="I642" s="6">
        <f t="shared" si="396"/>
        <v>0</v>
      </c>
      <c r="J642" s="6">
        <f t="shared" si="396"/>
        <v>0</v>
      </c>
      <c r="K642" s="6">
        <f t="shared" si="396"/>
        <v>0</v>
      </c>
      <c r="L642" s="6">
        <f t="shared" si="396"/>
        <v>0</v>
      </c>
      <c r="M642" s="6">
        <f t="shared" si="396"/>
        <v>0</v>
      </c>
      <c r="N642" s="6">
        <f t="shared" si="396"/>
        <v>0</v>
      </c>
      <c r="O642" s="6">
        <f t="shared" si="396"/>
        <v>0</v>
      </c>
      <c r="P642" s="6">
        <f t="shared" si="396"/>
        <v>0</v>
      </c>
      <c r="Q642" s="6">
        <f t="shared" si="396"/>
        <v>0</v>
      </c>
      <c r="R642" s="6">
        <f t="shared" si="396"/>
        <v>0</v>
      </c>
      <c r="S642" s="6">
        <f t="shared" si="396"/>
        <v>0</v>
      </c>
      <c r="T642" s="6">
        <f>T$634*$C642</f>
        <v>0</v>
      </c>
      <c r="U642" s="6">
        <f>U$634*$C642</f>
        <v>0</v>
      </c>
      <c r="V642" s="6">
        <f>V$634*$C642</f>
        <v>0</v>
      </c>
      <c r="W642" s="6">
        <f>W$634*$C642</f>
        <v>0</v>
      </c>
      <c r="X642" s="6">
        <f>X$634*$C642</f>
        <v>0</v>
      </c>
    </row>
    <row r="643" spans="1:24" ht="12.75">
      <c r="A643" s="2" t="s">
        <v>2</v>
      </c>
      <c r="B643" t="s">
        <v>11</v>
      </c>
      <c r="C643" s="23">
        <v>0</v>
      </c>
      <c r="E643" s="6">
        <f t="shared" si="396"/>
        <v>0</v>
      </c>
      <c r="F643" s="6">
        <f t="shared" si="396"/>
        <v>0</v>
      </c>
      <c r="G643" s="6">
        <f t="shared" si="396"/>
        <v>0</v>
      </c>
      <c r="H643" s="6">
        <f t="shared" si="396"/>
        <v>0</v>
      </c>
      <c r="I643" s="6">
        <f t="shared" si="396"/>
        <v>0</v>
      </c>
      <c r="J643" s="6">
        <f t="shared" si="396"/>
        <v>0</v>
      </c>
      <c r="K643" s="6">
        <f t="shared" si="396"/>
        <v>0</v>
      </c>
      <c r="L643" s="6">
        <f t="shared" si="396"/>
        <v>0</v>
      </c>
      <c r="M643" s="6">
        <f t="shared" si="396"/>
        <v>0</v>
      </c>
      <c r="N643" s="6">
        <f t="shared" si="396"/>
        <v>0</v>
      </c>
      <c r="O643" s="6">
        <f t="shared" si="396"/>
        <v>0</v>
      </c>
      <c r="P643" s="6">
        <f t="shared" si="396"/>
        <v>0</v>
      </c>
      <c r="Q643" s="6">
        <f t="shared" si="396"/>
        <v>0</v>
      </c>
      <c r="R643" s="6">
        <f t="shared" si="396"/>
        <v>0</v>
      </c>
      <c r="S643" s="6">
        <f t="shared" si="396"/>
        <v>0</v>
      </c>
      <c r="T643" s="6">
        <f>T$634*$C643</f>
        <v>0</v>
      </c>
      <c r="U643" s="6">
        <f>U$634*$C643</f>
        <v>0</v>
      </c>
      <c r="V643" s="6">
        <f>V$634*$C643</f>
        <v>0</v>
      </c>
      <c r="W643" s="6">
        <f>W$634*$C643</f>
        <v>0</v>
      </c>
      <c r="X643" s="6">
        <f>X$634*$C643</f>
        <v>0</v>
      </c>
    </row>
    <row r="644" spans="1:24" ht="12.75">
      <c r="A644" s="2" t="s">
        <v>3</v>
      </c>
      <c r="B644" t="s">
        <v>12</v>
      </c>
      <c r="C644" s="23">
        <v>0</v>
      </c>
      <c r="E644" s="6">
        <f t="shared" si="396"/>
        <v>0</v>
      </c>
      <c r="F644" s="6">
        <f t="shared" si="396"/>
        <v>0</v>
      </c>
      <c r="G644" s="6">
        <f t="shared" si="396"/>
        <v>0</v>
      </c>
      <c r="H644" s="6">
        <f t="shared" si="396"/>
        <v>0</v>
      </c>
      <c r="I644" s="6">
        <f t="shared" si="396"/>
        <v>0</v>
      </c>
      <c r="J644" s="6">
        <f t="shared" si="396"/>
        <v>0</v>
      </c>
      <c r="K644" s="6">
        <f t="shared" si="396"/>
        <v>0</v>
      </c>
      <c r="L644" s="6">
        <f t="shared" si="396"/>
        <v>0</v>
      </c>
      <c r="M644" s="6">
        <f t="shared" si="396"/>
        <v>0</v>
      </c>
      <c r="N644" s="6">
        <f t="shared" si="396"/>
        <v>0</v>
      </c>
      <c r="O644" s="6">
        <f t="shared" si="396"/>
        <v>0</v>
      </c>
      <c r="P644" s="6">
        <f t="shared" si="396"/>
        <v>0</v>
      </c>
      <c r="Q644" s="6">
        <f t="shared" si="396"/>
        <v>0</v>
      </c>
      <c r="R644" s="6">
        <f t="shared" si="396"/>
        <v>0</v>
      </c>
      <c r="S644" s="6">
        <f t="shared" si="396"/>
        <v>0</v>
      </c>
      <c r="T644" s="6">
        <f>T$634*$C644</f>
        <v>0</v>
      </c>
      <c r="U644" s="6">
        <f>U$634*$C644</f>
        <v>0</v>
      </c>
      <c r="V644" s="6">
        <f>V$634*$C644</f>
        <v>0</v>
      </c>
      <c r="W644" s="6">
        <f>W$634*$C644</f>
        <v>0</v>
      </c>
      <c r="X644" s="6">
        <f>X$634*$C644</f>
        <v>0</v>
      </c>
    </row>
    <row r="645" spans="1:24" ht="12.75">
      <c r="A645" s="2" t="s">
        <v>4</v>
      </c>
      <c r="B645" t="s">
        <v>13</v>
      </c>
      <c r="C645" s="23">
        <v>0</v>
      </c>
      <c r="E645" s="6">
        <f t="shared" si="396"/>
        <v>0</v>
      </c>
      <c r="F645" s="6">
        <f t="shared" si="396"/>
        <v>0</v>
      </c>
      <c r="G645" s="6">
        <f t="shared" si="396"/>
        <v>0</v>
      </c>
      <c r="H645" s="6">
        <f t="shared" si="396"/>
        <v>0</v>
      </c>
      <c r="I645" s="6">
        <f t="shared" si="396"/>
        <v>0</v>
      </c>
      <c r="J645" s="6">
        <f t="shared" si="396"/>
        <v>0</v>
      </c>
      <c r="K645" s="6">
        <f t="shared" si="396"/>
        <v>0</v>
      </c>
      <c r="L645" s="6">
        <f t="shared" si="396"/>
        <v>0</v>
      </c>
      <c r="M645" s="6">
        <f t="shared" si="396"/>
        <v>0</v>
      </c>
      <c r="N645" s="6">
        <f t="shared" si="396"/>
        <v>0</v>
      </c>
      <c r="O645" s="6">
        <f t="shared" si="396"/>
        <v>0</v>
      </c>
      <c r="P645" s="6">
        <f t="shared" si="396"/>
        <v>0</v>
      </c>
      <c r="Q645" s="6">
        <f t="shared" si="396"/>
        <v>0</v>
      </c>
      <c r="R645" s="6">
        <f t="shared" si="396"/>
        <v>0</v>
      </c>
      <c r="S645" s="6">
        <f t="shared" si="396"/>
        <v>0</v>
      </c>
      <c r="T645" s="6">
        <f>T$634*$C645</f>
        <v>0</v>
      </c>
      <c r="U645" s="6">
        <f>U$634*$C645</f>
        <v>0</v>
      </c>
      <c r="V645" s="6">
        <f>V$634*$C645</f>
        <v>0</v>
      </c>
      <c r="W645" s="6">
        <f>W$634*$C645</f>
        <v>0</v>
      </c>
      <c r="X645" s="6">
        <f>X$634*$C645</f>
        <v>0</v>
      </c>
    </row>
    <row r="646" spans="1:24" ht="12.75">
      <c r="A646" s="2" t="s">
        <v>5</v>
      </c>
      <c r="B646" t="s">
        <v>14</v>
      </c>
      <c r="C646" s="23">
        <v>0</v>
      </c>
      <c r="E646" s="6">
        <f t="shared" si="396"/>
        <v>0</v>
      </c>
      <c r="F646" s="6">
        <f t="shared" si="396"/>
        <v>0</v>
      </c>
      <c r="G646" s="6">
        <f t="shared" si="396"/>
        <v>0</v>
      </c>
      <c r="H646" s="6">
        <f t="shared" si="396"/>
        <v>0</v>
      </c>
      <c r="I646" s="6">
        <f t="shared" si="396"/>
        <v>0</v>
      </c>
      <c r="J646" s="6">
        <f t="shared" si="396"/>
        <v>0</v>
      </c>
      <c r="K646" s="6">
        <f t="shared" si="396"/>
        <v>0</v>
      </c>
      <c r="L646" s="6">
        <f t="shared" si="396"/>
        <v>0</v>
      </c>
      <c r="M646" s="6">
        <f t="shared" si="396"/>
        <v>0</v>
      </c>
      <c r="N646" s="6">
        <f t="shared" si="396"/>
        <v>0</v>
      </c>
      <c r="O646" s="6">
        <f t="shared" si="396"/>
        <v>0</v>
      </c>
      <c r="P646" s="6">
        <f t="shared" si="396"/>
        <v>0</v>
      </c>
      <c r="Q646" s="6">
        <f t="shared" si="396"/>
        <v>0</v>
      </c>
      <c r="R646" s="6">
        <f t="shared" si="396"/>
        <v>0</v>
      </c>
      <c r="S646" s="6">
        <f t="shared" si="396"/>
        <v>0</v>
      </c>
      <c r="T646" s="6">
        <f>T$634*$C646</f>
        <v>0</v>
      </c>
      <c r="U646" s="6">
        <f>U$634*$C646</f>
        <v>0</v>
      </c>
      <c r="V646" s="6">
        <f>V$634*$C646</f>
        <v>0</v>
      </c>
      <c r="W646" s="6">
        <f>W$634*$C646</f>
        <v>0</v>
      </c>
      <c r="X646" s="6">
        <f>X$634*$C646</f>
        <v>0</v>
      </c>
    </row>
    <row r="647" spans="1:24" ht="12.75">
      <c r="A647" s="2" t="s">
        <v>6</v>
      </c>
      <c r="B647" t="s">
        <v>15</v>
      </c>
      <c r="C647" s="23">
        <v>0</v>
      </c>
      <c r="E647" s="6">
        <f t="shared" si="396"/>
        <v>0</v>
      </c>
      <c r="F647" s="6">
        <f t="shared" si="396"/>
        <v>0</v>
      </c>
      <c r="G647" s="6">
        <f t="shared" si="396"/>
        <v>0</v>
      </c>
      <c r="H647" s="6">
        <f t="shared" si="396"/>
        <v>0</v>
      </c>
      <c r="I647" s="6">
        <f t="shared" si="396"/>
        <v>0</v>
      </c>
      <c r="J647" s="6">
        <f t="shared" si="396"/>
        <v>0</v>
      </c>
      <c r="K647" s="6">
        <f t="shared" si="396"/>
        <v>0</v>
      </c>
      <c r="L647" s="6">
        <f t="shared" si="396"/>
        <v>0</v>
      </c>
      <c r="M647" s="6">
        <f t="shared" si="396"/>
        <v>0</v>
      </c>
      <c r="N647" s="6">
        <f t="shared" si="396"/>
        <v>0</v>
      </c>
      <c r="O647" s="6">
        <f t="shared" si="396"/>
        <v>0</v>
      </c>
      <c r="P647" s="6">
        <f t="shared" si="396"/>
        <v>0</v>
      </c>
      <c r="Q647" s="6">
        <f t="shared" si="396"/>
        <v>0</v>
      </c>
      <c r="R647" s="6">
        <f t="shared" si="396"/>
        <v>0</v>
      </c>
      <c r="S647" s="6">
        <f t="shared" si="396"/>
        <v>0</v>
      </c>
      <c r="T647" s="6">
        <f>T$634*$C647</f>
        <v>0</v>
      </c>
      <c r="U647" s="6">
        <f>U$634*$C647</f>
        <v>0</v>
      </c>
      <c r="V647" s="6">
        <f>V$634*$C647</f>
        <v>0</v>
      </c>
      <c r="W647" s="6">
        <f>W$634*$C647</f>
        <v>0</v>
      </c>
      <c r="X647" s="6">
        <f>X$634*$C647</f>
        <v>0</v>
      </c>
    </row>
    <row r="648" spans="1:24" ht="12.75">
      <c r="A648" s="2" t="s">
        <v>7</v>
      </c>
      <c r="B648" t="s">
        <v>16</v>
      </c>
      <c r="C648" s="23">
        <v>0</v>
      </c>
      <c r="E648" s="6">
        <f t="shared" si="396"/>
        <v>0</v>
      </c>
      <c r="F648" s="6">
        <f t="shared" si="396"/>
        <v>0</v>
      </c>
      <c r="G648" s="6">
        <f t="shared" si="396"/>
        <v>0</v>
      </c>
      <c r="H648" s="6">
        <f t="shared" si="396"/>
        <v>0</v>
      </c>
      <c r="I648" s="6">
        <f t="shared" si="396"/>
        <v>0</v>
      </c>
      <c r="J648" s="6">
        <f t="shared" si="396"/>
        <v>0</v>
      </c>
      <c r="K648" s="6">
        <f t="shared" si="396"/>
        <v>0</v>
      </c>
      <c r="L648" s="6">
        <f t="shared" si="396"/>
        <v>0</v>
      </c>
      <c r="M648" s="6">
        <f t="shared" si="396"/>
        <v>0</v>
      </c>
      <c r="N648" s="6">
        <f t="shared" si="396"/>
        <v>0</v>
      </c>
      <c r="O648" s="6">
        <f t="shared" si="396"/>
        <v>0</v>
      </c>
      <c r="P648" s="6">
        <f t="shared" si="396"/>
        <v>0</v>
      </c>
      <c r="Q648" s="6">
        <f t="shared" si="396"/>
        <v>0</v>
      </c>
      <c r="R648" s="6">
        <f t="shared" si="396"/>
        <v>0</v>
      </c>
      <c r="S648" s="6">
        <f t="shared" si="396"/>
        <v>0</v>
      </c>
      <c r="T648" s="6">
        <f>T$634*$C648</f>
        <v>0</v>
      </c>
      <c r="U648" s="6">
        <f>U$634*$C648</f>
        <v>0</v>
      </c>
      <c r="V648" s="6">
        <f>V$634*$C648</f>
        <v>0</v>
      </c>
      <c r="W648" s="6">
        <f>W$634*$C648</f>
        <v>0</v>
      </c>
      <c r="X648" s="6">
        <f>X$634*$C648</f>
        <v>0</v>
      </c>
    </row>
    <row r="649" spans="1:24" ht="12.75">
      <c r="A649" s="2" t="s">
        <v>8</v>
      </c>
      <c r="B649" t="s">
        <v>17</v>
      </c>
      <c r="C649" s="23">
        <v>0</v>
      </c>
      <c r="E649" s="6">
        <f t="shared" si="396"/>
        <v>0</v>
      </c>
      <c r="F649" s="6">
        <f t="shared" si="396"/>
        <v>0</v>
      </c>
      <c r="G649" s="6">
        <f t="shared" si="396"/>
        <v>0</v>
      </c>
      <c r="H649" s="6">
        <f t="shared" si="396"/>
        <v>0</v>
      </c>
      <c r="I649" s="6">
        <f t="shared" si="396"/>
        <v>0</v>
      </c>
      <c r="J649" s="6">
        <f t="shared" si="396"/>
        <v>0</v>
      </c>
      <c r="K649" s="6">
        <f t="shared" si="396"/>
        <v>0</v>
      </c>
      <c r="L649" s="6">
        <f t="shared" si="396"/>
        <v>0</v>
      </c>
      <c r="M649" s="6">
        <f t="shared" si="396"/>
        <v>0</v>
      </c>
      <c r="N649" s="6">
        <f t="shared" si="396"/>
        <v>0</v>
      </c>
      <c r="O649" s="6">
        <f t="shared" si="396"/>
        <v>0</v>
      </c>
      <c r="P649" s="6">
        <f t="shared" si="396"/>
        <v>0</v>
      </c>
      <c r="Q649" s="6">
        <f t="shared" si="396"/>
        <v>0</v>
      </c>
      <c r="R649" s="6">
        <f t="shared" si="396"/>
        <v>0</v>
      </c>
      <c r="S649" s="6">
        <f t="shared" si="396"/>
        <v>0</v>
      </c>
      <c r="T649" s="6">
        <f>T$634*$C649</f>
        <v>0</v>
      </c>
      <c r="U649" s="6">
        <f>U$634*$C649</f>
        <v>0</v>
      </c>
      <c r="V649" s="6">
        <f>V$634*$C649</f>
        <v>0</v>
      </c>
      <c r="W649" s="6">
        <f>W$634*$C649</f>
        <v>0</v>
      </c>
      <c r="X649" s="6">
        <f>X$634*$C649</f>
        <v>0</v>
      </c>
    </row>
    <row r="650" spans="1:24" ht="12.75">
      <c r="A650" s="2" t="s">
        <v>28</v>
      </c>
      <c r="B650" t="s">
        <v>18</v>
      </c>
      <c r="C650" s="23">
        <v>0</v>
      </c>
      <c r="E650" s="6">
        <f t="shared" si="396"/>
        <v>0</v>
      </c>
      <c r="F650" s="6">
        <f t="shared" si="396"/>
        <v>0</v>
      </c>
      <c r="G650" s="6">
        <f t="shared" si="396"/>
        <v>0</v>
      </c>
      <c r="H650" s="6">
        <f t="shared" si="396"/>
        <v>0</v>
      </c>
      <c r="I650" s="6">
        <f t="shared" si="396"/>
        <v>0</v>
      </c>
      <c r="J650" s="6">
        <f t="shared" si="396"/>
        <v>0</v>
      </c>
      <c r="K650" s="6">
        <f t="shared" si="396"/>
        <v>0</v>
      </c>
      <c r="L650" s="6">
        <f t="shared" si="396"/>
        <v>0</v>
      </c>
      <c r="M650" s="6">
        <f t="shared" si="396"/>
        <v>0</v>
      </c>
      <c r="N650" s="6">
        <f t="shared" si="396"/>
        <v>0</v>
      </c>
      <c r="O650" s="6">
        <f t="shared" si="396"/>
        <v>0</v>
      </c>
      <c r="P650" s="6">
        <f t="shared" si="396"/>
        <v>0</v>
      </c>
      <c r="Q650" s="6">
        <f t="shared" si="396"/>
        <v>0</v>
      </c>
      <c r="R650" s="6">
        <f t="shared" si="396"/>
        <v>0</v>
      </c>
      <c r="S650" s="6">
        <f t="shared" si="396"/>
        <v>0</v>
      </c>
      <c r="T650" s="6">
        <f>T$634*$C650</f>
        <v>0</v>
      </c>
      <c r="U650" s="6">
        <f>U$634*$C650</f>
        <v>0</v>
      </c>
      <c r="V650" s="6">
        <f>V$634*$C650</f>
        <v>0</v>
      </c>
      <c r="W650" s="6">
        <f>W$634*$C650</f>
        <v>0</v>
      </c>
      <c r="X650" s="6">
        <f>X$634*$C650</f>
        <v>0</v>
      </c>
    </row>
    <row r="651" spans="1:24" ht="12.75">
      <c r="A651" s="2" t="s">
        <v>29</v>
      </c>
      <c r="C651" s="23">
        <v>0.04</v>
      </c>
      <c r="E651" s="6">
        <f t="shared" si="396"/>
        <v>0</v>
      </c>
      <c r="F651" s="6">
        <f t="shared" si="396"/>
        <v>3795</v>
      </c>
      <c r="G651" s="6">
        <f t="shared" si="396"/>
        <v>5121.432835874916</v>
      </c>
      <c r="H651" s="6">
        <f t="shared" si="396"/>
        <v>6031.919018514085</v>
      </c>
      <c r="I651" s="6">
        <f t="shared" si="396"/>
        <v>6609.557751067814</v>
      </c>
      <c r="J651" s="6">
        <f t="shared" si="396"/>
        <v>9939.943949036218</v>
      </c>
      <c r="K651" s="6">
        <f t="shared" si="396"/>
        <v>13134.826184487745</v>
      </c>
      <c r="L651" s="6">
        <f t="shared" si="396"/>
        <v>14691.390817248106</v>
      </c>
      <c r="M651" s="6">
        <f t="shared" si="396"/>
        <v>12894.330211997483</v>
      </c>
      <c r="N651" s="6">
        <f t="shared" si="396"/>
        <v>10268.188475013285</v>
      </c>
      <c r="O651" s="6">
        <f t="shared" si="396"/>
        <v>13603.087584705574</v>
      </c>
      <c r="P651" s="6">
        <f t="shared" si="396"/>
        <v>13850.512503658198</v>
      </c>
      <c r="Q651" s="6">
        <f t="shared" si="396"/>
        <v>14658.106043398539</v>
      </c>
      <c r="R651" s="6">
        <f t="shared" si="396"/>
        <v>15741.806231614693</v>
      </c>
      <c r="S651" s="6">
        <f t="shared" si="396"/>
        <v>15523.576025360535</v>
      </c>
      <c r="T651" s="6">
        <f>T$634*$C651</f>
        <v>15305.345819106376</v>
      </c>
      <c r="U651" s="6">
        <f>U$634*$C651</f>
        <v>15087.115612852218</v>
      </c>
      <c r="V651" s="6">
        <f>V$634*$C651</f>
        <v>14868.88540659806</v>
      </c>
      <c r="W651" s="6">
        <f>W$634*$C651</f>
        <v>14650.655200343903</v>
      </c>
      <c r="X651" s="6">
        <f>X$634*$C651</f>
        <v>14432.424994089746</v>
      </c>
    </row>
    <row r="653" ht="12.75">
      <c r="E653" t="s">
        <v>23</v>
      </c>
    </row>
    <row r="655" spans="1:24" ht="12.75">
      <c r="A655" s="1" t="s">
        <v>30</v>
      </c>
      <c r="B655" t="s">
        <v>31</v>
      </c>
      <c r="E655" s="6">
        <f aca="true" t="shared" si="397" ref="E655:O655">E21*E637</f>
        <v>0</v>
      </c>
      <c r="F655" s="6">
        <f t="shared" si="397"/>
        <v>0</v>
      </c>
      <c r="G655" s="6">
        <f t="shared" si="397"/>
        <v>0</v>
      </c>
      <c r="H655" s="6">
        <f t="shared" si="397"/>
        <v>0</v>
      </c>
      <c r="I655" s="6">
        <f t="shared" si="397"/>
        <v>0</v>
      </c>
      <c r="J655" s="6">
        <f t="shared" si="397"/>
        <v>0</v>
      </c>
      <c r="K655" s="6">
        <f t="shared" si="397"/>
        <v>0</v>
      </c>
      <c r="L655" s="6">
        <f t="shared" si="397"/>
        <v>0</v>
      </c>
      <c r="M655" s="6">
        <f t="shared" si="397"/>
        <v>0</v>
      </c>
      <c r="N655" s="6">
        <f t="shared" si="397"/>
        <v>0</v>
      </c>
      <c r="O655" s="6">
        <f t="shared" si="397"/>
        <v>0</v>
      </c>
      <c r="P655" s="6">
        <f aca="true" t="shared" si="398" ref="P655:Q669">P21*P637</f>
        <v>0</v>
      </c>
      <c r="Q655" s="6">
        <f t="shared" si="398"/>
        <v>0</v>
      </c>
      <c r="R655" s="6">
        <f aca="true" t="shared" si="399" ref="R655:S669">R21*R637</f>
        <v>0</v>
      </c>
      <c r="S655" s="6">
        <f t="shared" si="399"/>
        <v>0</v>
      </c>
      <c r="T655" s="6">
        <f>T21*T637</f>
        <v>0</v>
      </c>
      <c r="U655" s="6">
        <f>U21*U637</f>
        <v>0</v>
      </c>
      <c r="V655" s="6">
        <f>V21*V637</f>
        <v>0</v>
      </c>
      <c r="W655" s="6">
        <f>W21*W637</f>
        <v>0</v>
      </c>
      <c r="X655" s="6">
        <f>X21*X637</f>
        <v>0</v>
      </c>
    </row>
    <row r="656" spans="1:24" ht="12.75">
      <c r="A656" s="1" t="s">
        <v>40</v>
      </c>
      <c r="B656" t="s">
        <v>45</v>
      </c>
      <c r="E656" s="6">
        <f aca="true" t="shared" si="400" ref="E656:O656">E22*E638</f>
        <v>0</v>
      </c>
      <c r="F656" s="6">
        <f t="shared" si="400"/>
        <v>0</v>
      </c>
      <c r="G656" s="6">
        <f t="shared" si="400"/>
        <v>0</v>
      </c>
      <c r="H656" s="6">
        <f t="shared" si="400"/>
        <v>0</v>
      </c>
      <c r="I656" s="6">
        <f t="shared" si="400"/>
        <v>0</v>
      </c>
      <c r="J656" s="6">
        <f t="shared" si="400"/>
        <v>0</v>
      </c>
      <c r="K656" s="6">
        <f t="shared" si="400"/>
        <v>0</v>
      </c>
      <c r="L656" s="6">
        <f t="shared" si="400"/>
        <v>0</v>
      </c>
      <c r="M656" s="6">
        <f t="shared" si="400"/>
        <v>0</v>
      </c>
      <c r="N656" s="6">
        <f t="shared" si="400"/>
        <v>0</v>
      </c>
      <c r="O656" s="6">
        <f t="shared" si="400"/>
        <v>0</v>
      </c>
      <c r="P656" s="6">
        <f t="shared" si="398"/>
        <v>0</v>
      </c>
      <c r="Q656" s="6">
        <f t="shared" si="398"/>
        <v>0</v>
      </c>
      <c r="R656" s="6">
        <f t="shared" si="399"/>
        <v>0</v>
      </c>
      <c r="S656" s="6">
        <f t="shared" si="399"/>
        <v>0</v>
      </c>
      <c r="T656" s="6">
        <f>T22*T638</f>
        <v>0</v>
      </c>
      <c r="U656" s="6">
        <f>U22*U638</f>
        <v>0</v>
      </c>
      <c r="V656" s="6">
        <f>V22*V638</f>
        <v>0</v>
      </c>
      <c r="W656" s="6">
        <f>W22*W638</f>
        <v>0</v>
      </c>
      <c r="X656" s="6">
        <f>X22*X638</f>
        <v>0</v>
      </c>
    </row>
    <row r="657" spans="1:24" ht="12.75">
      <c r="A657" s="1" t="s">
        <v>41</v>
      </c>
      <c r="B657" t="s">
        <v>44</v>
      </c>
      <c r="E657" s="6">
        <f aca="true" t="shared" si="401" ref="E657:O657">E23*E639</f>
        <v>0</v>
      </c>
      <c r="F657" s="6">
        <f t="shared" si="401"/>
        <v>18440.142187499998</v>
      </c>
      <c r="G657" s="6">
        <f t="shared" si="401"/>
        <v>15181.847462846703</v>
      </c>
      <c r="H657" s="6">
        <f t="shared" si="401"/>
        <v>56.54924079856955</v>
      </c>
      <c r="I657" s="6">
        <f t="shared" si="401"/>
        <v>59715.28879410049</v>
      </c>
      <c r="J657" s="6">
        <f t="shared" si="401"/>
        <v>75574.63633751601</v>
      </c>
      <c r="K657" s="6">
        <f t="shared" si="401"/>
        <v>-37421.94072624212</v>
      </c>
      <c r="L657" s="6">
        <f t="shared" si="401"/>
        <v>-37642.097909567885</v>
      </c>
      <c r="M657" s="6">
        <f t="shared" si="401"/>
        <v>-50831.86738260883</v>
      </c>
      <c r="N657" s="6">
        <f t="shared" si="401"/>
        <v>60357.695379687466</v>
      </c>
      <c r="O657" s="6">
        <f t="shared" si="401"/>
        <v>-2525.073132910972</v>
      </c>
      <c r="P657" s="6">
        <f t="shared" si="398"/>
        <v>3440.9867001275834</v>
      </c>
      <c r="Q657" s="6">
        <f t="shared" si="398"/>
        <v>12986.165822823394</v>
      </c>
      <c r="R657" s="6">
        <f t="shared" si="399"/>
        <v>0</v>
      </c>
      <c r="S657" s="6">
        <f t="shared" si="399"/>
        <v>0</v>
      </c>
      <c r="T657" s="6">
        <f>T23*T639</f>
        <v>0</v>
      </c>
      <c r="U657" s="6">
        <f>U23*U639</f>
        <v>0</v>
      </c>
      <c r="V657" s="6">
        <f>V23*V639</f>
        <v>0</v>
      </c>
      <c r="W657" s="6">
        <f>W23*W639</f>
        <v>0</v>
      </c>
      <c r="X657" s="6">
        <f>X23*X639</f>
        <v>0</v>
      </c>
    </row>
    <row r="658" spans="1:24" ht="12.75">
      <c r="A658" s="1" t="s">
        <v>42</v>
      </c>
      <c r="B658" t="s">
        <v>43</v>
      </c>
      <c r="E658" s="6">
        <f aca="true" t="shared" si="402" ref="E658:O658">E24*E640</f>
        <v>0</v>
      </c>
      <c r="F658" s="6">
        <f t="shared" si="402"/>
        <v>16070.6390625</v>
      </c>
      <c r="G658" s="6">
        <f t="shared" si="402"/>
        <v>10255.66925383952</v>
      </c>
      <c r="H658" s="6">
        <f t="shared" si="402"/>
        <v>16156.11809615132</v>
      </c>
      <c r="I658" s="6">
        <f t="shared" si="402"/>
        <v>25281.558397834386</v>
      </c>
      <c r="J658" s="6">
        <f t="shared" si="402"/>
        <v>6569.681703816125</v>
      </c>
      <c r="K658" s="6">
        <f t="shared" si="402"/>
        <v>74536.0339637853</v>
      </c>
      <c r="L658" s="6">
        <f t="shared" si="402"/>
        <v>-9462.17389823386</v>
      </c>
      <c r="M658" s="6">
        <f t="shared" si="402"/>
        <v>-13732.461675777322</v>
      </c>
      <c r="N658" s="6">
        <f t="shared" si="402"/>
        <v>25587.042156173728</v>
      </c>
      <c r="O658" s="6">
        <f t="shared" si="402"/>
        <v>12128.002774739063</v>
      </c>
      <c r="P658" s="6">
        <f t="shared" si="398"/>
        <v>20009.662282628702</v>
      </c>
      <c r="Q658" s="6">
        <f t="shared" si="398"/>
        <v>14937.526189850823</v>
      </c>
      <c r="R658" s="6">
        <f t="shared" si="399"/>
        <v>0</v>
      </c>
      <c r="S658" s="6">
        <f t="shared" si="399"/>
        <v>0</v>
      </c>
      <c r="T658" s="6">
        <f>T24*T640</f>
        <v>0</v>
      </c>
      <c r="U658" s="6">
        <f>U24*U640</f>
        <v>0</v>
      </c>
      <c r="V658" s="6">
        <f>V24*V640</f>
        <v>0</v>
      </c>
      <c r="W658" s="6">
        <f>W24*W640</f>
        <v>0</v>
      </c>
      <c r="X658" s="6">
        <f>X24*X640</f>
        <v>0</v>
      </c>
    </row>
    <row r="659" spans="1:24" ht="12.75">
      <c r="A659" s="1" t="s">
        <v>0</v>
      </c>
      <c r="B659" t="s">
        <v>9</v>
      </c>
      <c r="E659" s="6">
        <f aca="true" t="shared" si="403" ref="E659:O659">E25*E641</f>
        <v>0</v>
      </c>
      <c r="F659" s="6">
        <f t="shared" si="403"/>
        <v>2538.2857500000005</v>
      </c>
      <c r="G659" s="6">
        <f t="shared" si="403"/>
        <v>1287.9123224016446</v>
      </c>
      <c r="H659" s="6">
        <f t="shared" si="403"/>
        <v>2200.896451880327</v>
      </c>
      <c r="I659" s="6">
        <f t="shared" si="403"/>
        <v>2279.801707287066</v>
      </c>
      <c r="J659" s="6">
        <f t="shared" si="403"/>
        <v>1722.095289170525</v>
      </c>
      <c r="K659" s="6">
        <f t="shared" si="403"/>
        <v>5633.855321181406</v>
      </c>
      <c r="L659" s="6">
        <f t="shared" si="403"/>
        <v>6278.365865750979</v>
      </c>
      <c r="M659" s="6">
        <f t="shared" si="403"/>
        <v>3533.691194597911</v>
      </c>
      <c r="N659" s="6">
        <f t="shared" si="403"/>
        <v>2264.135558740429</v>
      </c>
      <c r="O659" s="6">
        <f t="shared" si="403"/>
        <v>1506.88202719576</v>
      </c>
      <c r="P659" s="6">
        <f t="shared" si="398"/>
        <v>1599.7341941725217</v>
      </c>
      <c r="Q659" s="6">
        <f t="shared" si="398"/>
        <v>3840.057330719332</v>
      </c>
      <c r="R659" s="6">
        <f t="shared" si="399"/>
        <v>0</v>
      </c>
      <c r="S659" s="6">
        <f t="shared" si="399"/>
        <v>0</v>
      </c>
      <c r="T659" s="6">
        <f>T25*T641</f>
        <v>0</v>
      </c>
      <c r="U659" s="6">
        <f>U25*U641</f>
        <v>0</v>
      </c>
      <c r="V659" s="6">
        <f>V25*V641</f>
        <v>0</v>
      </c>
      <c r="W659" s="6">
        <f>W25*W641</f>
        <v>0</v>
      </c>
      <c r="X659" s="6">
        <f>X25*X641</f>
        <v>0</v>
      </c>
    </row>
    <row r="660" spans="1:24" ht="12.75">
      <c r="A660" s="2" t="s">
        <v>1</v>
      </c>
      <c r="B660" t="s">
        <v>10</v>
      </c>
      <c r="E660" s="6">
        <f aca="true" t="shared" si="404" ref="E660:O660">E26*E642</f>
        <v>0</v>
      </c>
      <c r="F660" s="6">
        <f t="shared" si="404"/>
        <v>0</v>
      </c>
      <c r="G660" s="6">
        <f t="shared" si="404"/>
        <v>0</v>
      </c>
      <c r="H660" s="6">
        <f t="shared" si="404"/>
        <v>0</v>
      </c>
      <c r="I660" s="6">
        <f t="shared" si="404"/>
        <v>0</v>
      </c>
      <c r="J660" s="6">
        <f t="shared" si="404"/>
        <v>0</v>
      </c>
      <c r="K660" s="6">
        <f t="shared" si="404"/>
        <v>0</v>
      </c>
      <c r="L660" s="6">
        <f t="shared" si="404"/>
        <v>0</v>
      </c>
      <c r="M660" s="6">
        <f t="shared" si="404"/>
        <v>0</v>
      </c>
      <c r="N660" s="6">
        <f t="shared" si="404"/>
        <v>0</v>
      </c>
      <c r="O660" s="6">
        <f t="shared" si="404"/>
        <v>0</v>
      </c>
      <c r="P660" s="6">
        <f t="shared" si="398"/>
        <v>0</v>
      </c>
      <c r="Q660" s="6">
        <f t="shared" si="398"/>
        <v>0</v>
      </c>
      <c r="R660" s="6">
        <f t="shared" si="399"/>
        <v>0</v>
      </c>
      <c r="S660" s="6">
        <f t="shared" si="399"/>
        <v>0</v>
      </c>
      <c r="T660" s="6">
        <f>T26*T642</f>
        <v>0</v>
      </c>
      <c r="U660" s="6">
        <f>U26*U642</f>
        <v>0</v>
      </c>
      <c r="V660" s="6">
        <f>V26*V642</f>
        <v>0</v>
      </c>
      <c r="W660" s="6">
        <f>W26*W642</f>
        <v>0</v>
      </c>
      <c r="X660" s="6">
        <f>X26*X642</f>
        <v>0</v>
      </c>
    </row>
    <row r="661" spans="1:24" ht="12.75">
      <c r="A661" s="2" t="s">
        <v>2</v>
      </c>
      <c r="B661" t="s">
        <v>11</v>
      </c>
      <c r="E661" s="6">
        <f aca="true" t="shared" si="405" ref="E661:O661">E27*E643</f>
        <v>0</v>
      </c>
      <c r="F661" s="6">
        <f t="shared" si="405"/>
        <v>0</v>
      </c>
      <c r="G661" s="6">
        <f t="shared" si="405"/>
        <v>0</v>
      </c>
      <c r="H661" s="6">
        <f t="shared" si="405"/>
        <v>0</v>
      </c>
      <c r="I661" s="6">
        <f t="shared" si="405"/>
        <v>0</v>
      </c>
      <c r="J661" s="6">
        <f t="shared" si="405"/>
        <v>0</v>
      </c>
      <c r="K661" s="6">
        <f t="shared" si="405"/>
        <v>0</v>
      </c>
      <c r="L661" s="6">
        <f t="shared" si="405"/>
        <v>0</v>
      </c>
      <c r="M661" s="6">
        <f t="shared" si="405"/>
        <v>0</v>
      </c>
      <c r="N661" s="6">
        <f t="shared" si="405"/>
        <v>0</v>
      </c>
      <c r="O661" s="6">
        <f t="shared" si="405"/>
        <v>0</v>
      </c>
      <c r="P661" s="6">
        <f t="shared" si="398"/>
        <v>0</v>
      </c>
      <c r="Q661" s="6">
        <f t="shared" si="398"/>
        <v>0</v>
      </c>
      <c r="R661" s="6">
        <f t="shared" si="399"/>
        <v>0</v>
      </c>
      <c r="S661" s="6">
        <f t="shared" si="399"/>
        <v>0</v>
      </c>
      <c r="T661" s="6">
        <f>T27*T643</f>
        <v>0</v>
      </c>
      <c r="U661" s="6">
        <f>U27*U643</f>
        <v>0</v>
      </c>
      <c r="V661" s="6">
        <f>V27*V643</f>
        <v>0</v>
      </c>
      <c r="W661" s="6">
        <f>W27*W643</f>
        <v>0</v>
      </c>
      <c r="X661" s="6">
        <f>X27*X643</f>
        <v>0</v>
      </c>
    </row>
    <row r="662" spans="1:24" ht="12.75">
      <c r="A662" s="2" t="s">
        <v>3</v>
      </c>
      <c r="B662" t="s">
        <v>12</v>
      </c>
      <c r="E662" s="6">
        <f aca="true" t="shared" si="406" ref="E662:O662">E28*E644</f>
        <v>0</v>
      </c>
      <c r="F662" s="6">
        <f t="shared" si="406"/>
        <v>0</v>
      </c>
      <c r="G662" s="6">
        <f t="shared" si="406"/>
        <v>0</v>
      </c>
      <c r="H662" s="6">
        <f t="shared" si="406"/>
        <v>0</v>
      </c>
      <c r="I662" s="6">
        <f t="shared" si="406"/>
        <v>0</v>
      </c>
      <c r="J662" s="6">
        <f t="shared" si="406"/>
        <v>0</v>
      </c>
      <c r="K662" s="6">
        <f t="shared" si="406"/>
        <v>0</v>
      </c>
      <c r="L662" s="6">
        <f t="shared" si="406"/>
        <v>0</v>
      </c>
      <c r="M662" s="6">
        <f t="shared" si="406"/>
        <v>0</v>
      </c>
      <c r="N662" s="6">
        <f t="shared" si="406"/>
        <v>0</v>
      </c>
      <c r="O662" s="6">
        <f t="shared" si="406"/>
        <v>0</v>
      </c>
      <c r="P662" s="6">
        <f t="shared" si="398"/>
        <v>0</v>
      </c>
      <c r="Q662" s="6">
        <f t="shared" si="398"/>
        <v>0</v>
      </c>
      <c r="R662" s="6">
        <f t="shared" si="399"/>
        <v>0</v>
      </c>
      <c r="S662" s="6">
        <f t="shared" si="399"/>
        <v>0</v>
      </c>
      <c r="T662" s="6">
        <f>T28*T644</f>
        <v>0</v>
      </c>
      <c r="U662" s="6">
        <f>U28*U644</f>
        <v>0</v>
      </c>
      <c r="V662" s="6">
        <f>V28*V644</f>
        <v>0</v>
      </c>
      <c r="W662" s="6">
        <f>W28*W644</f>
        <v>0</v>
      </c>
      <c r="X662" s="6">
        <f>X28*X644</f>
        <v>0</v>
      </c>
    </row>
    <row r="663" spans="1:24" ht="12.75">
      <c r="A663" s="2" t="s">
        <v>4</v>
      </c>
      <c r="B663" t="s">
        <v>13</v>
      </c>
      <c r="E663" s="6">
        <f aca="true" t="shared" si="407" ref="E663:O663">E29*E645</f>
        <v>0</v>
      </c>
      <c r="F663" s="6">
        <f t="shared" si="407"/>
        <v>0</v>
      </c>
      <c r="G663" s="6">
        <f t="shared" si="407"/>
        <v>0</v>
      </c>
      <c r="H663" s="6">
        <f t="shared" si="407"/>
        <v>0</v>
      </c>
      <c r="I663" s="6">
        <f t="shared" si="407"/>
        <v>0</v>
      </c>
      <c r="J663" s="6">
        <f t="shared" si="407"/>
        <v>0</v>
      </c>
      <c r="K663" s="6">
        <f t="shared" si="407"/>
        <v>0</v>
      </c>
      <c r="L663" s="6">
        <f t="shared" si="407"/>
        <v>0</v>
      </c>
      <c r="M663" s="6">
        <f t="shared" si="407"/>
        <v>0</v>
      </c>
      <c r="N663" s="6">
        <f t="shared" si="407"/>
        <v>0</v>
      </c>
      <c r="O663" s="6">
        <f t="shared" si="407"/>
        <v>0</v>
      </c>
      <c r="P663" s="6">
        <f t="shared" si="398"/>
        <v>0</v>
      </c>
      <c r="Q663" s="6">
        <f t="shared" si="398"/>
        <v>0</v>
      </c>
      <c r="R663" s="6">
        <f t="shared" si="399"/>
        <v>0</v>
      </c>
      <c r="S663" s="6">
        <f t="shared" si="399"/>
        <v>0</v>
      </c>
      <c r="T663" s="6">
        <f>T29*T645</f>
        <v>0</v>
      </c>
      <c r="U663" s="6">
        <f>U29*U645</f>
        <v>0</v>
      </c>
      <c r="V663" s="6">
        <f>V29*V645</f>
        <v>0</v>
      </c>
      <c r="W663" s="6">
        <f>W29*W645</f>
        <v>0</v>
      </c>
      <c r="X663" s="6">
        <f>X29*X645</f>
        <v>0</v>
      </c>
    </row>
    <row r="664" spans="1:24" ht="12.75">
      <c r="A664" s="2" t="s">
        <v>5</v>
      </c>
      <c r="B664" t="s">
        <v>14</v>
      </c>
      <c r="E664" s="6">
        <f aca="true" t="shared" si="408" ref="E664:O664">E30*E646</f>
        <v>0</v>
      </c>
      <c r="F664" s="6">
        <f t="shared" si="408"/>
        <v>0</v>
      </c>
      <c r="G664" s="6">
        <f t="shared" si="408"/>
        <v>0</v>
      </c>
      <c r="H664" s="6">
        <f t="shared" si="408"/>
        <v>0</v>
      </c>
      <c r="I664" s="6">
        <f t="shared" si="408"/>
        <v>0</v>
      </c>
      <c r="J664" s="6">
        <f t="shared" si="408"/>
        <v>0</v>
      </c>
      <c r="K664" s="6">
        <f t="shared" si="408"/>
        <v>0</v>
      </c>
      <c r="L664" s="6">
        <f t="shared" si="408"/>
        <v>0</v>
      </c>
      <c r="M664" s="6">
        <f t="shared" si="408"/>
        <v>0</v>
      </c>
      <c r="N664" s="6">
        <f t="shared" si="408"/>
        <v>0</v>
      </c>
      <c r="O664" s="6">
        <f t="shared" si="408"/>
        <v>0</v>
      </c>
      <c r="P664" s="6">
        <f t="shared" si="398"/>
        <v>0</v>
      </c>
      <c r="Q664" s="6">
        <f t="shared" si="398"/>
        <v>0</v>
      </c>
      <c r="R664" s="6">
        <f t="shared" si="399"/>
        <v>0</v>
      </c>
      <c r="S664" s="6">
        <f t="shared" si="399"/>
        <v>0</v>
      </c>
      <c r="T664" s="6">
        <f>T30*T646</f>
        <v>0</v>
      </c>
      <c r="U664" s="6">
        <f>U30*U646</f>
        <v>0</v>
      </c>
      <c r="V664" s="6">
        <f>V30*V646</f>
        <v>0</v>
      </c>
      <c r="W664" s="6">
        <f>W30*W646</f>
        <v>0</v>
      </c>
      <c r="X664" s="6">
        <f>X30*X646</f>
        <v>0</v>
      </c>
    </row>
    <row r="665" spans="1:24" ht="12.75">
      <c r="A665" s="2" t="s">
        <v>6</v>
      </c>
      <c r="B665" t="s">
        <v>15</v>
      </c>
      <c r="E665" s="6">
        <f aca="true" t="shared" si="409" ref="E665:O665">E31*E647</f>
        <v>0</v>
      </c>
      <c r="F665" s="6">
        <f t="shared" si="409"/>
        <v>0</v>
      </c>
      <c r="G665" s="6">
        <f t="shared" si="409"/>
        <v>0</v>
      </c>
      <c r="H665" s="6">
        <f t="shared" si="409"/>
        <v>0</v>
      </c>
      <c r="I665" s="6">
        <f t="shared" si="409"/>
        <v>0</v>
      </c>
      <c r="J665" s="6">
        <f t="shared" si="409"/>
        <v>0</v>
      </c>
      <c r="K665" s="6">
        <f t="shared" si="409"/>
        <v>0</v>
      </c>
      <c r="L665" s="6">
        <f t="shared" si="409"/>
        <v>0</v>
      </c>
      <c r="M665" s="6">
        <f t="shared" si="409"/>
        <v>0</v>
      </c>
      <c r="N665" s="6">
        <f t="shared" si="409"/>
        <v>0</v>
      </c>
      <c r="O665" s="6">
        <f t="shared" si="409"/>
        <v>0</v>
      </c>
      <c r="P665" s="6">
        <f t="shared" si="398"/>
        <v>0</v>
      </c>
      <c r="Q665" s="6">
        <f t="shared" si="398"/>
        <v>0</v>
      </c>
      <c r="R665" s="6">
        <f t="shared" si="399"/>
        <v>0</v>
      </c>
      <c r="S665" s="6">
        <f t="shared" si="399"/>
        <v>0</v>
      </c>
      <c r="T665" s="6">
        <f>T31*T647</f>
        <v>0</v>
      </c>
      <c r="U665" s="6">
        <f>U31*U647</f>
        <v>0</v>
      </c>
      <c r="V665" s="6">
        <f>V31*V647</f>
        <v>0</v>
      </c>
      <c r="W665" s="6">
        <f>W31*W647</f>
        <v>0</v>
      </c>
      <c r="X665" s="6">
        <f>X31*X647</f>
        <v>0</v>
      </c>
    </row>
    <row r="666" spans="1:24" ht="12.75">
      <c r="A666" s="2" t="s">
        <v>7</v>
      </c>
      <c r="B666" t="s">
        <v>16</v>
      </c>
      <c r="E666" s="6">
        <f aca="true" t="shared" si="410" ref="E666:O666">E32*E648</f>
        <v>0</v>
      </c>
      <c r="F666" s="6">
        <f t="shared" si="410"/>
        <v>0</v>
      </c>
      <c r="G666" s="6">
        <f t="shared" si="410"/>
        <v>0</v>
      </c>
      <c r="H666" s="6">
        <f t="shared" si="410"/>
        <v>0</v>
      </c>
      <c r="I666" s="6">
        <f t="shared" si="410"/>
        <v>0</v>
      </c>
      <c r="J666" s="6">
        <f t="shared" si="410"/>
        <v>0</v>
      </c>
      <c r="K666" s="6">
        <f t="shared" si="410"/>
        <v>0</v>
      </c>
      <c r="L666" s="6">
        <f t="shared" si="410"/>
        <v>0</v>
      </c>
      <c r="M666" s="6">
        <f t="shared" si="410"/>
        <v>0</v>
      </c>
      <c r="N666" s="6">
        <f t="shared" si="410"/>
        <v>0</v>
      </c>
      <c r="O666" s="6">
        <f t="shared" si="410"/>
        <v>0</v>
      </c>
      <c r="P666" s="6">
        <f t="shared" si="398"/>
        <v>0</v>
      </c>
      <c r="Q666" s="6">
        <f t="shared" si="398"/>
        <v>0</v>
      </c>
      <c r="R666" s="6">
        <f t="shared" si="399"/>
        <v>0</v>
      </c>
      <c r="S666" s="6">
        <f t="shared" si="399"/>
        <v>0</v>
      </c>
      <c r="T666" s="6">
        <f>T32*T648</f>
        <v>0</v>
      </c>
      <c r="U666" s="6">
        <f>U32*U648</f>
        <v>0</v>
      </c>
      <c r="V666" s="6">
        <f>V32*V648</f>
        <v>0</v>
      </c>
      <c r="W666" s="6">
        <f>W32*W648</f>
        <v>0</v>
      </c>
      <c r="X666" s="6">
        <f>X32*X648</f>
        <v>0</v>
      </c>
    </row>
    <row r="667" spans="1:24" ht="12.75">
      <c r="A667" s="2" t="s">
        <v>8</v>
      </c>
      <c r="B667" t="s">
        <v>17</v>
      </c>
      <c r="E667" s="6">
        <f aca="true" t="shared" si="411" ref="E667:O667">E33*E649</f>
        <v>0</v>
      </c>
      <c r="F667" s="6">
        <f t="shared" si="411"/>
        <v>0</v>
      </c>
      <c r="G667" s="6">
        <f t="shared" si="411"/>
        <v>0</v>
      </c>
      <c r="H667" s="6">
        <f t="shared" si="411"/>
        <v>0</v>
      </c>
      <c r="I667" s="6">
        <f t="shared" si="411"/>
        <v>0</v>
      </c>
      <c r="J667" s="6">
        <f t="shared" si="411"/>
        <v>0</v>
      </c>
      <c r="K667" s="6">
        <f t="shared" si="411"/>
        <v>0</v>
      </c>
      <c r="L667" s="6">
        <f t="shared" si="411"/>
        <v>0</v>
      </c>
      <c r="M667" s="6">
        <f t="shared" si="411"/>
        <v>0</v>
      </c>
      <c r="N667" s="6">
        <f t="shared" si="411"/>
        <v>0</v>
      </c>
      <c r="O667" s="6">
        <f t="shared" si="411"/>
        <v>0</v>
      </c>
      <c r="P667" s="6">
        <f t="shared" si="398"/>
        <v>0</v>
      </c>
      <c r="Q667" s="6">
        <f t="shared" si="398"/>
        <v>0</v>
      </c>
      <c r="R667" s="6">
        <f t="shared" si="399"/>
        <v>0</v>
      </c>
      <c r="S667" s="6">
        <f t="shared" si="399"/>
        <v>0</v>
      </c>
      <c r="T667" s="6">
        <f>T33*T649</f>
        <v>0</v>
      </c>
      <c r="U667" s="6">
        <f>U33*U649</f>
        <v>0</v>
      </c>
      <c r="V667" s="6">
        <f>V33*V649</f>
        <v>0</v>
      </c>
      <c r="W667" s="6">
        <f>W33*W649</f>
        <v>0</v>
      </c>
      <c r="X667" s="6">
        <f>X33*X649</f>
        <v>0</v>
      </c>
    </row>
    <row r="668" spans="1:24" ht="12.75">
      <c r="A668" s="2" t="s">
        <v>28</v>
      </c>
      <c r="B668" t="s">
        <v>18</v>
      </c>
      <c r="E668" s="6">
        <f aca="true" t="shared" si="412" ref="E668:O668">E34*E650</f>
        <v>0</v>
      </c>
      <c r="F668" s="6">
        <f t="shared" si="412"/>
        <v>0</v>
      </c>
      <c r="G668" s="6">
        <f t="shared" si="412"/>
        <v>0</v>
      </c>
      <c r="H668" s="6">
        <f t="shared" si="412"/>
        <v>0</v>
      </c>
      <c r="I668" s="6">
        <f t="shared" si="412"/>
        <v>0</v>
      </c>
      <c r="J668" s="6">
        <f t="shared" si="412"/>
        <v>0</v>
      </c>
      <c r="K668" s="6">
        <f t="shared" si="412"/>
        <v>0</v>
      </c>
      <c r="L668" s="6">
        <f t="shared" si="412"/>
        <v>0</v>
      </c>
      <c r="M668" s="6">
        <f t="shared" si="412"/>
        <v>0</v>
      </c>
      <c r="N668" s="6">
        <f t="shared" si="412"/>
        <v>0</v>
      </c>
      <c r="O668" s="6">
        <f t="shared" si="412"/>
        <v>0</v>
      </c>
      <c r="P668" s="6">
        <f t="shared" si="398"/>
        <v>0</v>
      </c>
      <c r="Q668" s="6">
        <f t="shared" si="398"/>
        <v>0</v>
      </c>
      <c r="R668" s="6">
        <f t="shared" si="399"/>
        <v>0</v>
      </c>
      <c r="S668" s="6">
        <f t="shared" si="399"/>
        <v>0</v>
      </c>
      <c r="T668" s="6">
        <f>T34*T650</f>
        <v>0</v>
      </c>
      <c r="U668" s="6">
        <f>U34*U650</f>
        <v>0</v>
      </c>
      <c r="V668" s="6">
        <f>V34*V650</f>
        <v>0</v>
      </c>
      <c r="W668" s="6">
        <f>W34*W650</f>
        <v>0</v>
      </c>
      <c r="X668" s="6">
        <f>X34*X650</f>
        <v>0</v>
      </c>
    </row>
    <row r="669" spans="1:24" ht="12.75">
      <c r="A669" s="2" t="s">
        <v>29</v>
      </c>
      <c r="E669" s="6">
        <f aca="true" t="shared" si="413" ref="E669:O669">E35*E651</f>
        <v>0</v>
      </c>
      <c r="F669" s="6">
        <f t="shared" si="413"/>
        <v>220.869</v>
      </c>
      <c r="G669" s="6">
        <f t="shared" si="413"/>
        <v>270.9237970177831</v>
      </c>
      <c r="H669" s="6">
        <f t="shared" si="413"/>
        <v>328.1363946071662</v>
      </c>
      <c r="I669" s="6">
        <f t="shared" si="413"/>
        <v>355.5942070074484</v>
      </c>
      <c r="J669" s="6">
        <f t="shared" si="413"/>
        <v>497.9911918467145</v>
      </c>
      <c r="K669" s="6">
        <f t="shared" si="413"/>
        <v>826.1805670042792</v>
      </c>
      <c r="L669" s="6">
        <f t="shared" si="413"/>
        <v>612.6309970792461</v>
      </c>
      <c r="M669" s="6">
        <f t="shared" si="413"/>
        <v>212.75644849795847</v>
      </c>
      <c r="N669" s="6">
        <f t="shared" si="413"/>
        <v>92.41369627511956</v>
      </c>
      <c r="O669" s="6">
        <f t="shared" si="413"/>
        <v>150.99427219023187</v>
      </c>
      <c r="P669" s="6">
        <f t="shared" si="398"/>
        <v>416.90042636011174</v>
      </c>
      <c r="Q669" s="6">
        <f t="shared" si="398"/>
        <v>715.3155749178487</v>
      </c>
      <c r="R669" s="6">
        <f t="shared" si="399"/>
        <v>0</v>
      </c>
      <c r="S669" s="6">
        <f t="shared" si="399"/>
        <v>0</v>
      </c>
      <c r="T669" s="6">
        <f>T35*T651</f>
        <v>0</v>
      </c>
      <c r="U669" s="6">
        <f>U35*U651</f>
        <v>0</v>
      </c>
      <c r="V669" s="6">
        <f>V35*V651</f>
        <v>0</v>
      </c>
      <c r="W669" s="6">
        <f>W35*W651</f>
        <v>0</v>
      </c>
      <c r="X669" s="6">
        <f>X35*X651</f>
        <v>0</v>
      </c>
    </row>
    <row r="671" ht="12.75">
      <c r="E671" s="9" t="s">
        <v>24</v>
      </c>
    </row>
    <row r="673" spans="1:24" ht="12.75">
      <c r="A673" s="1" t="s">
        <v>30</v>
      </c>
      <c r="B673" t="s">
        <v>31</v>
      </c>
      <c r="E673" s="10">
        <f aca="true" t="shared" si="414" ref="E673:M673">E655+E637</f>
        <v>0</v>
      </c>
      <c r="F673" s="10">
        <f t="shared" si="414"/>
        <v>0</v>
      </c>
      <c r="G673" s="10">
        <f t="shared" si="414"/>
        <v>0</v>
      </c>
      <c r="H673" s="10">
        <f t="shared" si="414"/>
        <v>0</v>
      </c>
      <c r="I673" s="10">
        <f t="shared" si="414"/>
        <v>0</v>
      </c>
      <c r="J673" s="10">
        <f t="shared" si="414"/>
        <v>0</v>
      </c>
      <c r="K673" s="10">
        <f t="shared" si="414"/>
        <v>0</v>
      </c>
      <c r="L673" s="10">
        <f t="shared" si="414"/>
        <v>0</v>
      </c>
      <c r="M673" s="10">
        <f t="shared" si="414"/>
        <v>0</v>
      </c>
      <c r="N673" s="10">
        <f aca="true" t="shared" si="415" ref="N673:O687">N655+N637</f>
        <v>0</v>
      </c>
      <c r="O673" s="10">
        <f t="shared" si="415"/>
        <v>0</v>
      </c>
      <c r="P673" s="10">
        <f aca="true" t="shared" si="416" ref="P673:Q687">P655+P637</f>
        <v>0</v>
      </c>
      <c r="Q673" s="10">
        <f t="shared" si="416"/>
        <v>0</v>
      </c>
      <c r="R673" s="10">
        <f aca="true" t="shared" si="417" ref="R673:S687">R655+R637</f>
        <v>0</v>
      </c>
      <c r="S673" s="10">
        <f t="shared" si="417"/>
        <v>0</v>
      </c>
      <c r="T673" s="10">
        <f>T655+T637</f>
        <v>0</v>
      </c>
      <c r="U673" s="10">
        <f>U655+U637</f>
        <v>0</v>
      </c>
      <c r="V673" s="10">
        <f>V655+V637</f>
        <v>0</v>
      </c>
      <c r="W673" s="10">
        <f>W655+W637</f>
        <v>0</v>
      </c>
      <c r="X673" s="10">
        <f>X655+X637</f>
        <v>0</v>
      </c>
    </row>
    <row r="674" spans="1:24" ht="12.75">
      <c r="A674" s="1" t="s">
        <v>40</v>
      </c>
      <c r="B674" t="s">
        <v>45</v>
      </c>
      <c r="E674" s="10">
        <f aca="true" t="shared" si="418" ref="E674:M674">E656+E638</f>
        <v>0</v>
      </c>
      <c r="F674" s="10">
        <f t="shared" si="418"/>
        <v>0</v>
      </c>
      <c r="G674" s="10">
        <f t="shared" si="418"/>
        <v>0</v>
      </c>
      <c r="H674" s="10">
        <f t="shared" si="418"/>
        <v>0</v>
      </c>
      <c r="I674" s="10">
        <f t="shared" si="418"/>
        <v>0</v>
      </c>
      <c r="J674" s="10">
        <f t="shared" si="418"/>
        <v>0</v>
      </c>
      <c r="K674" s="10">
        <f t="shared" si="418"/>
        <v>0</v>
      </c>
      <c r="L674" s="10">
        <f t="shared" si="418"/>
        <v>0</v>
      </c>
      <c r="M674" s="10">
        <f t="shared" si="418"/>
        <v>0</v>
      </c>
      <c r="N674" s="10">
        <f t="shared" si="415"/>
        <v>0</v>
      </c>
      <c r="O674" s="10">
        <f t="shared" si="415"/>
        <v>0</v>
      </c>
      <c r="P674" s="10">
        <f t="shared" si="416"/>
        <v>0</v>
      </c>
      <c r="Q674" s="10">
        <f t="shared" si="416"/>
        <v>0</v>
      </c>
      <c r="R674" s="10">
        <f t="shared" si="417"/>
        <v>0</v>
      </c>
      <c r="S674" s="10">
        <f t="shared" si="417"/>
        <v>0</v>
      </c>
      <c r="T674" s="10">
        <f>T656+T638</f>
        <v>0</v>
      </c>
      <c r="U674" s="10">
        <f>U656+U638</f>
        <v>0</v>
      </c>
      <c r="V674" s="10">
        <f>V656+V638</f>
        <v>0</v>
      </c>
      <c r="W674" s="10">
        <f>W656+W638</f>
        <v>0</v>
      </c>
      <c r="X674" s="10">
        <f>X656+X638</f>
        <v>0</v>
      </c>
    </row>
    <row r="675" spans="1:24" ht="12.75">
      <c r="A675" s="1" t="s">
        <v>41</v>
      </c>
      <c r="B675" t="s">
        <v>44</v>
      </c>
      <c r="E675" s="10">
        <f aca="true" t="shared" si="419" ref="E675:M675">E657+E639</f>
        <v>0</v>
      </c>
      <c r="F675" s="10">
        <f t="shared" si="419"/>
        <v>54018.267187499994</v>
      </c>
      <c r="G675" s="10">
        <f t="shared" si="419"/>
        <v>63195.28029917404</v>
      </c>
      <c r="H675" s="10">
        <f t="shared" si="419"/>
        <v>56605.79003936812</v>
      </c>
      <c r="I675" s="10">
        <f t="shared" si="419"/>
        <v>121679.89271036125</v>
      </c>
      <c r="J675" s="10">
        <f t="shared" si="419"/>
        <v>168761.61085973057</v>
      </c>
      <c r="K675" s="10">
        <f t="shared" si="419"/>
        <v>85717.0547533305</v>
      </c>
      <c r="L675" s="10">
        <f t="shared" si="419"/>
        <v>100089.69100213313</v>
      </c>
      <c r="M675" s="10">
        <f t="shared" si="419"/>
        <v>70052.47835486758</v>
      </c>
      <c r="N675" s="10">
        <f t="shared" si="415"/>
        <v>156621.96233293702</v>
      </c>
      <c r="O675" s="10">
        <f t="shared" si="415"/>
        <v>125003.87297370378</v>
      </c>
      <c r="P675" s="10">
        <f t="shared" si="416"/>
        <v>133289.54142192318</v>
      </c>
      <c r="Q675" s="10">
        <f t="shared" si="416"/>
        <v>150405.9099796847</v>
      </c>
      <c r="R675" s="10">
        <f t="shared" si="417"/>
        <v>147579.43342138774</v>
      </c>
      <c r="S675" s="10">
        <f t="shared" si="417"/>
        <v>145533.525237755</v>
      </c>
      <c r="T675" s="10">
        <f>T657+T639</f>
        <v>143487.61705412227</v>
      </c>
      <c r="U675" s="10">
        <f>U657+U639</f>
        <v>141441.70887048953</v>
      </c>
      <c r="V675" s="10">
        <f>V657+V639</f>
        <v>139395.80068685682</v>
      </c>
      <c r="W675" s="10">
        <f>W657+W639</f>
        <v>137349.89250322408</v>
      </c>
      <c r="X675" s="10">
        <f>X657+X639</f>
        <v>135303.98431959137</v>
      </c>
    </row>
    <row r="676" spans="1:24" ht="12.75">
      <c r="A676" s="1" t="s">
        <v>42</v>
      </c>
      <c r="B676" t="s">
        <v>43</v>
      </c>
      <c r="E676" s="10">
        <f aca="true" t="shared" si="420" ref="E676:M676">E658+E640</f>
        <v>0</v>
      </c>
      <c r="F676" s="10">
        <f t="shared" si="420"/>
        <v>51648.7640625</v>
      </c>
      <c r="G676" s="10">
        <f t="shared" si="420"/>
        <v>58269.10209016686</v>
      </c>
      <c r="H676" s="10">
        <f t="shared" si="420"/>
        <v>72705.35889472086</v>
      </c>
      <c r="I676" s="10">
        <f t="shared" si="420"/>
        <v>87246.16231409514</v>
      </c>
      <c r="J676" s="10">
        <f t="shared" si="420"/>
        <v>99756.65622603068</v>
      </c>
      <c r="K676" s="10">
        <f t="shared" si="420"/>
        <v>197675.02944335793</v>
      </c>
      <c r="L676" s="10">
        <f t="shared" si="420"/>
        <v>128269.61501346715</v>
      </c>
      <c r="M676" s="10">
        <f t="shared" si="420"/>
        <v>107151.8840616991</v>
      </c>
      <c r="N676" s="10">
        <f t="shared" si="415"/>
        <v>121851.30910942328</v>
      </c>
      <c r="O676" s="10">
        <f t="shared" si="415"/>
        <v>139656.9488813538</v>
      </c>
      <c r="P676" s="10">
        <f t="shared" si="416"/>
        <v>149858.2170044243</v>
      </c>
      <c r="Q676" s="10">
        <f t="shared" si="416"/>
        <v>152357.27034671212</v>
      </c>
      <c r="R676" s="10">
        <f t="shared" si="417"/>
        <v>147579.43342138774</v>
      </c>
      <c r="S676" s="10">
        <f t="shared" si="417"/>
        <v>145533.525237755</v>
      </c>
      <c r="T676" s="10">
        <f>T658+T640</f>
        <v>143487.61705412227</v>
      </c>
      <c r="U676" s="10">
        <f>U658+U640</f>
        <v>141441.70887048953</v>
      </c>
      <c r="V676" s="10">
        <f>V658+V640</f>
        <v>139395.80068685682</v>
      </c>
      <c r="W676" s="10">
        <f>W658+W640</f>
        <v>137349.89250322408</v>
      </c>
      <c r="X676" s="10">
        <f>X658+X640</f>
        <v>135303.98431959137</v>
      </c>
    </row>
    <row r="677" spans="1:24" ht="12.75">
      <c r="A677" s="1" t="s">
        <v>0</v>
      </c>
      <c r="B677" t="s">
        <v>9</v>
      </c>
      <c r="E677" s="10">
        <f aca="true" t="shared" si="421" ref="E677:M677">E659+E641</f>
        <v>0</v>
      </c>
      <c r="F677" s="10">
        <f t="shared" si="421"/>
        <v>22462.03575</v>
      </c>
      <c r="G677" s="10">
        <f t="shared" si="421"/>
        <v>28175.434710744954</v>
      </c>
      <c r="H677" s="10">
        <f t="shared" si="421"/>
        <v>33868.471299079276</v>
      </c>
      <c r="I677" s="10">
        <f t="shared" si="421"/>
        <v>36979.97990039309</v>
      </c>
      <c r="J677" s="10">
        <f t="shared" si="421"/>
        <v>53906.80102161067</v>
      </c>
      <c r="K677" s="10">
        <f t="shared" si="421"/>
        <v>74591.69278974207</v>
      </c>
      <c r="L677" s="10">
        <f t="shared" si="421"/>
        <v>83408.16765630354</v>
      </c>
      <c r="M677" s="10">
        <f t="shared" si="421"/>
        <v>71228.9248075847</v>
      </c>
      <c r="N677" s="10">
        <f t="shared" si="415"/>
        <v>56172.12505256017</v>
      </c>
      <c r="O677" s="10">
        <f t="shared" si="415"/>
        <v>72923.09184690003</v>
      </c>
      <c r="P677" s="10">
        <f t="shared" si="416"/>
        <v>74314.92483837805</v>
      </c>
      <c r="Q677" s="10">
        <f t="shared" si="416"/>
        <v>80795.11405856165</v>
      </c>
      <c r="R677" s="10">
        <f t="shared" si="417"/>
        <v>82644.48271597714</v>
      </c>
      <c r="S677" s="10">
        <f t="shared" si="417"/>
        <v>81498.7741331428</v>
      </c>
      <c r="T677" s="10">
        <f>T659+T641</f>
        <v>80353.06555030847</v>
      </c>
      <c r="U677" s="10">
        <f>U659+U641</f>
        <v>79207.35696747413</v>
      </c>
      <c r="V677" s="10">
        <f>V659+V641</f>
        <v>78061.64838463982</v>
      </c>
      <c r="W677" s="10">
        <f>W659+W641</f>
        <v>76915.93980180549</v>
      </c>
      <c r="X677" s="10">
        <f>X659+X641</f>
        <v>75770.23121897117</v>
      </c>
    </row>
    <row r="678" spans="1:24" ht="12.75">
      <c r="A678" s="2" t="s">
        <v>1</v>
      </c>
      <c r="B678" t="s">
        <v>10</v>
      </c>
      <c r="E678" s="10">
        <f aca="true" t="shared" si="422" ref="E678:M678">E660+E642</f>
        <v>0</v>
      </c>
      <c r="F678" s="10">
        <f t="shared" si="422"/>
        <v>0</v>
      </c>
      <c r="G678" s="10">
        <f t="shared" si="422"/>
        <v>0</v>
      </c>
      <c r="H678" s="10">
        <f t="shared" si="422"/>
        <v>0</v>
      </c>
      <c r="I678" s="10">
        <f t="shared" si="422"/>
        <v>0</v>
      </c>
      <c r="J678" s="10">
        <f t="shared" si="422"/>
        <v>0</v>
      </c>
      <c r="K678" s="10">
        <f t="shared" si="422"/>
        <v>0</v>
      </c>
      <c r="L678" s="10">
        <f t="shared" si="422"/>
        <v>0</v>
      </c>
      <c r="M678" s="10">
        <f t="shared" si="422"/>
        <v>0</v>
      </c>
      <c r="N678" s="10">
        <f t="shared" si="415"/>
        <v>0</v>
      </c>
      <c r="O678" s="10">
        <f t="shared" si="415"/>
        <v>0</v>
      </c>
      <c r="P678" s="10">
        <f t="shared" si="416"/>
        <v>0</v>
      </c>
      <c r="Q678" s="10">
        <f t="shared" si="416"/>
        <v>0</v>
      </c>
      <c r="R678" s="10">
        <f t="shared" si="417"/>
        <v>0</v>
      </c>
      <c r="S678" s="10">
        <f t="shared" si="417"/>
        <v>0</v>
      </c>
      <c r="T678" s="10">
        <f>T660+T642</f>
        <v>0</v>
      </c>
      <c r="U678" s="10">
        <f>U660+U642</f>
        <v>0</v>
      </c>
      <c r="V678" s="10">
        <f>V660+V642</f>
        <v>0</v>
      </c>
      <c r="W678" s="10">
        <f>W660+W642</f>
        <v>0</v>
      </c>
      <c r="X678" s="10">
        <f>X660+X642</f>
        <v>0</v>
      </c>
    </row>
    <row r="679" spans="1:24" ht="12.75">
      <c r="A679" s="2" t="s">
        <v>2</v>
      </c>
      <c r="B679" t="s">
        <v>11</v>
      </c>
      <c r="E679" s="10">
        <f aca="true" t="shared" si="423" ref="E679:M679">E661+E643</f>
        <v>0</v>
      </c>
      <c r="F679" s="10">
        <f t="shared" si="423"/>
        <v>0</v>
      </c>
      <c r="G679" s="10">
        <f t="shared" si="423"/>
        <v>0</v>
      </c>
      <c r="H679" s="10">
        <f t="shared" si="423"/>
        <v>0</v>
      </c>
      <c r="I679" s="10">
        <f t="shared" si="423"/>
        <v>0</v>
      </c>
      <c r="J679" s="10">
        <f t="shared" si="423"/>
        <v>0</v>
      </c>
      <c r="K679" s="10">
        <f t="shared" si="423"/>
        <v>0</v>
      </c>
      <c r="L679" s="10">
        <f t="shared" si="423"/>
        <v>0</v>
      </c>
      <c r="M679" s="10">
        <f t="shared" si="423"/>
        <v>0</v>
      </c>
      <c r="N679" s="10">
        <f t="shared" si="415"/>
        <v>0</v>
      </c>
      <c r="O679" s="10">
        <f t="shared" si="415"/>
        <v>0</v>
      </c>
      <c r="P679" s="10">
        <f t="shared" si="416"/>
        <v>0</v>
      </c>
      <c r="Q679" s="10">
        <f t="shared" si="416"/>
        <v>0</v>
      </c>
      <c r="R679" s="10">
        <f t="shared" si="417"/>
        <v>0</v>
      </c>
      <c r="S679" s="10">
        <f t="shared" si="417"/>
        <v>0</v>
      </c>
      <c r="T679" s="10">
        <f>T661+T643</f>
        <v>0</v>
      </c>
      <c r="U679" s="10">
        <f>U661+U643</f>
        <v>0</v>
      </c>
      <c r="V679" s="10">
        <f>V661+V643</f>
        <v>0</v>
      </c>
      <c r="W679" s="10">
        <f>W661+W643</f>
        <v>0</v>
      </c>
      <c r="X679" s="10">
        <f>X661+X643</f>
        <v>0</v>
      </c>
    </row>
    <row r="680" spans="1:24" ht="12.75">
      <c r="A680" s="2" t="s">
        <v>3</v>
      </c>
      <c r="B680" t="s">
        <v>12</v>
      </c>
      <c r="E680" s="10">
        <f aca="true" t="shared" si="424" ref="E680:M680">E662+E644</f>
        <v>0</v>
      </c>
      <c r="F680" s="10">
        <f t="shared" si="424"/>
        <v>0</v>
      </c>
      <c r="G680" s="10">
        <f t="shared" si="424"/>
        <v>0</v>
      </c>
      <c r="H680" s="10">
        <f t="shared" si="424"/>
        <v>0</v>
      </c>
      <c r="I680" s="10">
        <f t="shared" si="424"/>
        <v>0</v>
      </c>
      <c r="J680" s="10">
        <f t="shared" si="424"/>
        <v>0</v>
      </c>
      <c r="K680" s="10">
        <f t="shared" si="424"/>
        <v>0</v>
      </c>
      <c r="L680" s="10">
        <f t="shared" si="424"/>
        <v>0</v>
      </c>
      <c r="M680" s="10">
        <f t="shared" si="424"/>
        <v>0</v>
      </c>
      <c r="N680" s="10">
        <f t="shared" si="415"/>
        <v>0</v>
      </c>
      <c r="O680" s="10">
        <f t="shared" si="415"/>
        <v>0</v>
      </c>
      <c r="P680" s="10">
        <f t="shared" si="416"/>
        <v>0</v>
      </c>
      <c r="Q680" s="10">
        <f t="shared" si="416"/>
        <v>0</v>
      </c>
      <c r="R680" s="10">
        <f t="shared" si="417"/>
        <v>0</v>
      </c>
      <c r="S680" s="10">
        <f t="shared" si="417"/>
        <v>0</v>
      </c>
      <c r="T680" s="10">
        <f>T662+T644</f>
        <v>0</v>
      </c>
      <c r="U680" s="10">
        <f>U662+U644</f>
        <v>0</v>
      </c>
      <c r="V680" s="10">
        <f>V662+V644</f>
        <v>0</v>
      </c>
      <c r="W680" s="10">
        <f>W662+W644</f>
        <v>0</v>
      </c>
      <c r="X680" s="10">
        <f>X662+X644</f>
        <v>0</v>
      </c>
    </row>
    <row r="681" spans="1:24" ht="12.75">
      <c r="A681" s="2" t="s">
        <v>4</v>
      </c>
      <c r="B681" t="s">
        <v>13</v>
      </c>
      <c r="E681" s="10">
        <f aca="true" t="shared" si="425" ref="E681:M681">E663+E645</f>
        <v>0</v>
      </c>
      <c r="F681" s="10">
        <f t="shared" si="425"/>
        <v>0</v>
      </c>
      <c r="G681" s="10">
        <f t="shared" si="425"/>
        <v>0</v>
      </c>
      <c r="H681" s="10">
        <f t="shared" si="425"/>
        <v>0</v>
      </c>
      <c r="I681" s="10">
        <f t="shared" si="425"/>
        <v>0</v>
      </c>
      <c r="J681" s="10">
        <f t="shared" si="425"/>
        <v>0</v>
      </c>
      <c r="K681" s="10">
        <f t="shared" si="425"/>
        <v>0</v>
      </c>
      <c r="L681" s="10">
        <f t="shared" si="425"/>
        <v>0</v>
      </c>
      <c r="M681" s="10">
        <f t="shared" si="425"/>
        <v>0</v>
      </c>
      <c r="N681" s="10">
        <f t="shared" si="415"/>
        <v>0</v>
      </c>
      <c r="O681" s="10">
        <f t="shared" si="415"/>
        <v>0</v>
      </c>
      <c r="P681" s="10">
        <f t="shared" si="416"/>
        <v>0</v>
      </c>
      <c r="Q681" s="10">
        <f t="shared" si="416"/>
        <v>0</v>
      </c>
      <c r="R681" s="10">
        <f t="shared" si="417"/>
        <v>0</v>
      </c>
      <c r="S681" s="10">
        <f t="shared" si="417"/>
        <v>0</v>
      </c>
      <c r="T681" s="10">
        <f>T663+T645</f>
        <v>0</v>
      </c>
      <c r="U681" s="10">
        <f>U663+U645</f>
        <v>0</v>
      </c>
      <c r="V681" s="10">
        <f>V663+V645</f>
        <v>0</v>
      </c>
      <c r="W681" s="10">
        <f>W663+W645</f>
        <v>0</v>
      </c>
      <c r="X681" s="10">
        <f>X663+X645</f>
        <v>0</v>
      </c>
    </row>
    <row r="682" spans="1:24" ht="12.75">
      <c r="A682" s="2" t="s">
        <v>5</v>
      </c>
      <c r="B682" t="s">
        <v>14</v>
      </c>
      <c r="E682" s="10">
        <f aca="true" t="shared" si="426" ref="E682:M682">E664+E646</f>
        <v>0</v>
      </c>
      <c r="F682" s="10">
        <f t="shared" si="426"/>
        <v>0</v>
      </c>
      <c r="G682" s="10">
        <f t="shared" si="426"/>
        <v>0</v>
      </c>
      <c r="H682" s="10">
        <f t="shared" si="426"/>
        <v>0</v>
      </c>
      <c r="I682" s="10">
        <f t="shared" si="426"/>
        <v>0</v>
      </c>
      <c r="J682" s="10">
        <f t="shared" si="426"/>
        <v>0</v>
      </c>
      <c r="K682" s="10">
        <f t="shared" si="426"/>
        <v>0</v>
      </c>
      <c r="L682" s="10">
        <f t="shared" si="426"/>
        <v>0</v>
      </c>
      <c r="M682" s="10">
        <f t="shared" si="426"/>
        <v>0</v>
      </c>
      <c r="N682" s="10">
        <f t="shared" si="415"/>
        <v>0</v>
      </c>
      <c r="O682" s="10">
        <f t="shared" si="415"/>
        <v>0</v>
      </c>
      <c r="P682" s="10">
        <f t="shared" si="416"/>
        <v>0</v>
      </c>
      <c r="Q682" s="10">
        <f t="shared" si="416"/>
        <v>0</v>
      </c>
      <c r="R682" s="10">
        <f t="shared" si="417"/>
        <v>0</v>
      </c>
      <c r="S682" s="10">
        <f t="shared" si="417"/>
        <v>0</v>
      </c>
      <c r="T682" s="10">
        <f>T664+T646</f>
        <v>0</v>
      </c>
      <c r="U682" s="10">
        <f>U664+U646</f>
        <v>0</v>
      </c>
      <c r="V682" s="10">
        <f>V664+V646</f>
        <v>0</v>
      </c>
      <c r="W682" s="10">
        <f>W664+W646</f>
        <v>0</v>
      </c>
      <c r="X682" s="10">
        <f>X664+X646</f>
        <v>0</v>
      </c>
    </row>
    <row r="683" spans="1:24" ht="12.75">
      <c r="A683" s="2" t="s">
        <v>6</v>
      </c>
      <c r="B683" t="s">
        <v>15</v>
      </c>
      <c r="E683" s="10">
        <f aca="true" t="shared" si="427" ref="E683:M683">E665+E647</f>
        <v>0</v>
      </c>
      <c r="F683" s="10">
        <f t="shared" si="427"/>
        <v>0</v>
      </c>
      <c r="G683" s="10">
        <f t="shared" si="427"/>
        <v>0</v>
      </c>
      <c r="H683" s="10">
        <f t="shared" si="427"/>
        <v>0</v>
      </c>
      <c r="I683" s="10">
        <f t="shared" si="427"/>
        <v>0</v>
      </c>
      <c r="J683" s="10">
        <f t="shared" si="427"/>
        <v>0</v>
      </c>
      <c r="K683" s="10">
        <f t="shared" si="427"/>
        <v>0</v>
      </c>
      <c r="L683" s="10">
        <f t="shared" si="427"/>
        <v>0</v>
      </c>
      <c r="M683" s="10">
        <f t="shared" si="427"/>
        <v>0</v>
      </c>
      <c r="N683" s="10">
        <f t="shared" si="415"/>
        <v>0</v>
      </c>
      <c r="O683" s="10">
        <f t="shared" si="415"/>
        <v>0</v>
      </c>
      <c r="P683" s="10">
        <f t="shared" si="416"/>
        <v>0</v>
      </c>
      <c r="Q683" s="10">
        <f t="shared" si="416"/>
        <v>0</v>
      </c>
      <c r="R683" s="10">
        <f t="shared" si="417"/>
        <v>0</v>
      </c>
      <c r="S683" s="10">
        <f t="shared" si="417"/>
        <v>0</v>
      </c>
      <c r="T683" s="10">
        <f>T665+T647</f>
        <v>0</v>
      </c>
      <c r="U683" s="10">
        <f>U665+U647</f>
        <v>0</v>
      </c>
      <c r="V683" s="10">
        <f>V665+V647</f>
        <v>0</v>
      </c>
      <c r="W683" s="10">
        <f>W665+W647</f>
        <v>0</v>
      </c>
      <c r="X683" s="10">
        <f>X665+X647</f>
        <v>0</v>
      </c>
    </row>
    <row r="684" spans="1:24" ht="12.75">
      <c r="A684" s="2" t="s">
        <v>7</v>
      </c>
      <c r="B684" t="s">
        <v>16</v>
      </c>
      <c r="E684" s="10">
        <f aca="true" t="shared" si="428" ref="E684:M684">E666+E648</f>
        <v>0</v>
      </c>
      <c r="F684" s="10">
        <f t="shared" si="428"/>
        <v>0</v>
      </c>
      <c r="G684" s="10">
        <f t="shared" si="428"/>
        <v>0</v>
      </c>
      <c r="H684" s="10">
        <f t="shared" si="428"/>
        <v>0</v>
      </c>
      <c r="I684" s="10">
        <f t="shared" si="428"/>
        <v>0</v>
      </c>
      <c r="J684" s="10">
        <f t="shared" si="428"/>
        <v>0</v>
      </c>
      <c r="K684" s="10">
        <f t="shared" si="428"/>
        <v>0</v>
      </c>
      <c r="L684" s="10">
        <f t="shared" si="428"/>
        <v>0</v>
      </c>
      <c r="M684" s="10">
        <f t="shared" si="428"/>
        <v>0</v>
      </c>
      <c r="N684" s="10">
        <f t="shared" si="415"/>
        <v>0</v>
      </c>
      <c r="O684" s="10">
        <f t="shared" si="415"/>
        <v>0</v>
      </c>
      <c r="P684" s="10">
        <f t="shared" si="416"/>
        <v>0</v>
      </c>
      <c r="Q684" s="10">
        <f t="shared" si="416"/>
        <v>0</v>
      </c>
      <c r="R684" s="10">
        <f t="shared" si="417"/>
        <v>0</v>
      </c>
      <c r="S684" s="10">
        <f t="shared" si="417"/>
        <v>0</v>
      </c>
      <c r="T684" s="10">
        <f>T666+T648</f>
        <v>0</v>
      </c>
      <c r="U684" s="10">
        <f>U666+U648</f>
        <v>0</v>
      </c>
      <c r="V684" s="10">
        <f>V666+V648</f>
        <v>0</v>
      </c>
      <c r="W684" s="10">
        <f>W666+W648</f>
        <v>0</v>
      </c>
      <c r="X684" s="10">
        <f>X666+X648</f>
        <v>0</v>
      </c>
    </row>
    <row r="685" spans="1:24" ht="12.75">
      <c r="A685" s="2" t="s">
        <v>8</v>
      </c>
      <c r="B685" t="s">
        <v>17</v>
      </c>
      <c r="E685" s="10">
        <f aca="true" t="shared" si="429" ref="E685:M685">E667+E649</f>
        <v>0</v>
      </c>
      <c r="F685" s="10">
        <f t="shared" si="429"/>
        <v>0</v>
      </c>
      <c r="G685" s="10">
        <f t="shared" si="429"/>
        <v>0</v>
      </c>
      <c r="H685" s="10">
        <f t="shared" si="429"/>
        <v>0</v>
      </c>
      <c r="I685" s="10">
        <f t="shared" si="429"/>
        <v>0</v>
      </c>
      <c r="J685" s="10">
        <f t="shared" si="429"/>
        <v>0</v>
      </c>
      <c r="K685" s="10">
        <f t="shared" si="429"/>
        <v>0</v>
      </c>
      <c r="L685" s="10">
        <f t="shared" si="429"/>
        <v>0</v>
      </c>
      <c r="M685" s="10">
        <f t="shared" si="429"/>
        <v>0</v>
      </c>
      <c r="N685" s="10">
        <f t="shared" si="415"/>
        <v>0</v>
      </c>
      <c r="O685" s="10">
        <f t="shared" si="415"/>
        <v>0</v>
      </c>
      <c r="P685" s="10">
        <f t="shared" si="416"/>
        <v>0</v>
      </c>
      <c r="Q685" s="10">
        <f t="shared" si="416"/>
        <v>0</v>
      </c>
      <c r="R685" s="10">
        <f t="shared" si="417"/>
        <v>0</v>
      </c>
      <c r="S685" s="10">
        <f t="shared" si="417"/>
        <v>0</v>
      </c>
      <c r="T685" s="10">
        <f>T667+T649</f>
        <v>0</v>
      </c>
      <c r="U685" s="10">
        <f>U667+U649</f>
        <v>0</v>
      </c>
      <c r="V685" s="10">
        <f>V667+V649</f>
        <v>0</v>
      </c>
      <c r="W685" s="10">
        <f>W667+W649</f>
        <v>0</v>
      </c>
      <c r="X685" s="10">
        <f>X667+X649</f>
        <v>0</v>
      </c>
    </row>
    <row r="686" spans="1:24" ht="12.75">
      <c r="A686" s="2" t="s">
        <v>28</v>
      </c>
      <c r="B686" t="s">
        <v>18</v>
      </c>
      <c r="E686" s="10">
        <f aca="true" t="shared" si="430" ref="E686:M686">E668+E650</f>
        <v>0</v>
      </c>
      <c r="F686" s="10">
        <f t="shared" si="430"/>
        <v>0</v>
      </c>
      <c r="G686" s="10">
        <f t="shared" si="430"/>
        <v>0</v>
      </c>
      <c r="H686" s="10">
        <f t="shared" si="430"/>
        <v>0</v>
      </c>
      <c r="I686" s="10">
        <f t="shared" si="430"/>
        <v>0</v>
      </c>
      <c r="J686" s="10">
        <f t="shared" si="430"/>
        <v>0</v>
      </c>
      <c r="K686" s="10">
        <f t="shared" si="430"/>
        <v>0</v>
      </c>
      <c r="L686" s="10">
        <f t="shared" si="430"/>
        <v>0</v>
      </c>
      <c r="M686" s="10">
        <f t="shared" si="430"/>
        <v>0</v>
      </c>
      <c r="N686" s="10">
        <f t="shared" si="415"/>
        <v>0</v>
      </c>
      <c r="O686" s="10">
        <f t="shared" si="415"/>
        <v>0</v>
      </c>
      <c r="P686" s="10">
        <f t="shared" si="416"/>
        <v>0</v>
      </c>
      <c r="Q686" s="10">
        <f t="shared" si="416"/>
        <v>0</v>
      </c>
      <c r="R686" s="10">
        <f t="shared" si="417"/>
        <v>0</v>
      </c>
      <c r="S686" s="10">
        <f t="shared" si="417"/>
        <v>0</v>
      </c>
      <c r="T686" s="10">
        <f>T668+T650</f>
        <v>0</v>
      </c>
      <c r="U686" s="10">
        <f>U668+U650</f>
        <v>0</v>
      </c>
      <c r="V686" s="10">
        <f>V668+V650</f>
        <v>0</v>
      </c>
      <c r="W686" s="10">
        <f>W668+W650</f>
        <v>0</v>
      </c>
      <c r="X686" s="10">
        <f>X668+X650</f>
        <v>0</v>
      </c>
    </row>
    <row r="687" spans="1:24" ht="12.75">
      <c r="A687" s="2" t="s">
        <v>29</v>
      </c>
      <c r="E687" s="10">
        <f aca="true" t="shared" si="431" ref="E687:M687">E669+E651</f>
        <v>0</v>
      </c>
      <c r="F687" s="10">
        <f t="shared" si="431"/>
        <v>4015.869</v>
      </c>
      <c r="G687" s="10">
        <f t="shared" si="431"/>
        <v>5392.356632892699</v>
      </c>
      <c r="H687" s="10">
        <f t="shared" si="431"/>
        <v>6360.055413121251</v>
      </c>
      <c r="I687" s="10">
        <f t="shared" si="431"/>
        <v>6965.151958075263</v>
      </c>
      <c r="J687" s="10">
        <f t="shared" si="431"/>
        <v>10437.935140882933</v>
      </c>
      <c r="K687" s="10">
        <f t="shared" si="431"/>
        <v>13961.006751492025</v>
      </c>
      <c r="L687" s="10">
        <f t="shared" si="431"/>
        <v>15304.021814327352</v>
      </c>
      <c r="M687" s="10">
        <f t="shared" si="431"/>
        <v>13107.086660495443</v>
      </c>
      <c r="N687" s="10">
        <f t="shared" si="415"/>
        <v>10360.602171288405</v>
      </c>
      <c r="O687" s="10">
        <f t="shared" si="415"/>
        <v>13754.081856895806</v>
      </c>
      <c r="P687" s="10">
        <f t="shared" si="416"/>
        <v>14267.412930018309</v>
      </c>
      <c r="Q687" s="10">
        <f t="shared" si="416"/>
        <v>15373.421618316388</v>
      </c>
      <c r="R687" s="10">
        <f t="shared" si="417"/>
        <v>15741.806231614693</v>
      </c>
      <c r="S687" s="10">
        <f t="shared" si="417"/>
        <v>15523.576025360535</v>
      </c>
      <c r="T687" s="10">
        <f>T669+T651</f>
        <v>15305.345819106376</v>
      </c>
      <c r="U687" s="10">
        <f>U669+U651</f>
        <v>15087.115612852218</v>
      </c>
      <c r="V687" s="10">
        <f>V669+V651</f>
        <v>14868.88540659806</v>
      </c>
      <c r="W687" s="10">
        <f>W669+W651</f>
        <v>14650.655200343903</v>
      </c>
      <c r="X687" s="10">
        <f>X669+X651</f>
        <v>14432.424994089746</v>
      </c>
    </row>
    <row r="689" spans="1:24" ht="12.75">
      <c r="A689" s="2" t="s">
        <v>46</v>
      </c>
      <c r="E689" s="10">
        <v>0</v>
      </c>
      <c r="F689" s="10">
        <f>-F$17*(1-$B$8)</f>
        <v>0</v>
      </c>
      <c r="G689" s="10">
        <f>-G$17*(1-$B$8)</f>
        <v>0</v>
      </c>
      <c r="H689" s="10">
        <f aca="true" t="shared" si="432" ref="H689:X689">-H$17*(1-$B$8)</f>
        <v>0</v>
      </c>
      <c r="I689" s="10">
        <f t="shared" si="432"/>
        <v>0</v>
      </c>
      <c r="J689" s="10">
        <f t="shared" si="432"/>
        <v>0</v>
      </c>
      <c r="K689" s="10">
        <f t="shared" si="432"/>
        <v>0</v>
      </c>
      <c r="L689" s="10">
        <f t="shared" si="432"/>
        <v>0</v>
      </c>
      <c r="M689" s="10">
        <f t="shared" si="432"/>
        <v>0</v>
      </c>
      <c r="N689" s="10">
        <f t="shared" si="432"/>
        <v>0</v>
      </c>
      <c r="O689" s="10">
        <f t="shared" si="432"/>
        <v>0</v>
      </c>
      <c r="P689" s="10">
        <f t="shared" si="432"/>
        <v>0</v>
      </c>
      <c r="Q689" s="10">
        <f t="shared" si="432"/>
        <v>0</v>
      </c>
      <c r="R689" s="10">
        <f t="shared" si="432"/>
        <v>0</v>
      </c>
      <c r="S689" s="10">
        <f t="shared" si="432"/>
        <v>0</v>
      </c>
      <c r="T689" s="10">
        <f t="shared" si="432"/>
        <v>0</v>
      </c>
      <c r="U689" s="10">
        <f t="shared" si="432"/>
        <v>0</v>
      </c>
      <c r="V689" s="10">
        <f t="shared" si="432"/>
        <v>0</v>
      </c>
      <c r="W689" s="10">
        <f t="shared" si="432"/>
        <v>0</v>
      </c>
      <c r="X689" s="10">
        <f t="shared" si="432"/>
        <v>0</v>
      </c>
    </row>
    <row r="690" spans="1:24" ht="12.75">
      <c r="A690" s="2" t="s">
        <v>26</v>
      </c>
      <c r="F690" s="6">
        <f>-F630*$B$7*(1-$B$8)</f>
        <v>0</v>
      </c>
      <c r="G690" s="6">
        <f>-G630*$B$7*(1-$B$8)</f>
        <v>0</v>
      </c>
      <c r="H690" s="6">
        <f aca="true" t="shared" si="433" ref="H690:M690">-H630*$B$7*(1-$B$8)</f>
        <v>0</v>
      </c>
      <c r="I690" s="6">
        <f t="shared" si="433"/>
        <v>0</v>
      </c>
      <c r="J690" s="6">
        <f t="shared" si="433"/>
        <v>0</v>
      </c>
      <c r="K690" s="6">
        <f t="shared" si="433"/>
        <v>0</v>
      </c>
      <c r="L690" s="6">
        <f t="shared" si="433"/>
        <v>0</v>
      </c>
      <c r="M690" s="6">
        <f t="shared" si="433"/>
        <v>0</v>
      </c>
      <c r="N690" s="6">
        <f aca="true" t="shared" si="434" ref="N690:S690">-N630*$B$7*(1-$B$8)</f>
        <v>0</v>
      </c>
      <c r="O690" s="6">
        <f t="shared" si="434"/>
        <v>0</v>
      </c>
      <c r="P690" s="6">
        <f t="shared" si="434"/>
        <v>0</v>
      </c>
      <c r="Q690" s="6">
        <f t="shared" si="434"/>
        <v>0</v>
      </c>
      <c r="R690" s="6">
        <f t="shared" si="434"/>
        <v>0</v>
      </c>
      <c r="S690" s="6">
        <f t="shared" si="434"/>
        <v>0</v>
      </c>
      <c r="T690" s="6">
        <f>-T630*$B$7*(1-$B$8)</f>
        <v>0</v>
      </c>
      <c r="U690" s="6">
        <f>-U630*$B$7*(1-$B$8)</f>
        <v>0</v>
      </c>
      <c r="V690" s="6">
        <f>-V630*$B$7*(1-$B$8)</f>
        <v>0</v>
      </c>
      <c r="W690" s="6">
        <f>-W630*$B$7*(1-$B$8)</f>
        <v>0</v>
      </c>
      <c r="X690" s="6">
        <f>-X630*$B$7*(1-$B$8)</f>
        <v>0</v>
      </c>
    </row>
    <row r="692" spans="1:24" ht="12.75">
      <c r="A692" s="2" t="s">
        <v>27</v>
      </c>
      <c r="E692" s="10">
        <f aca="true" t="shared" si="435" ref="E692:S692">SUM(E673:E691)</f>
        <v>0</v>
      </c>
      <c r="F692" s="10">
        <f t="shared" si="435"/>
        <v>132144.936</v>
      </c>
      <c r="G692" s="10">
        <f t="shared" si="435"/>
        <v>155032.17373297855</v>
      </c>
      <c r="H692" s="10">
        <f t="shared" si="435"/>
        <v>169539.67564628948</v>
      </c>
      <c r="I692" s="10">
        <f t="shared" si="435"/>
        <v>252871.18688292475</v>
      </c>
      <c r="J692" s="10">
        <f t="shared" si="435"/>
        <v>332863.0032482548</v>
      </c>
      <c r="K692" s="10">
        <f t="shared" si="435"/>
        <v>371944.78373792255</v>
      </c>
      <c r="L692" s="10">
        <f t="shared" si="435"/>
        <v>327071.4954862312</v>
      </c>
      <c r="M692" s="10">
        <f t="shared" si="435"/>
        <v>261540.3738846468</v>
      </c>
      <c r="N692" s="10">
        <f t="shared" si="435"/>
        <v>345005.9986662089</v>
      </c>
      <c r="O692" s="10">
        <f t="shared" si="435"/>
        <v>351337.9955588535</v>
      </c>
      <c r="P692" s="10">
        <f t="shared" si="435"/>
        <v>371730.0961947439</v>
      </c>
      <c r="Q692" s="10">
        <f t="shared" si="435"/>
        <v>398931.71600327484</v>
      </c>
      <c r="R692" s="10">
        <f t="shared" si="435"/>
        <v>393545.1557903673</v>
      </c>
      <c r="S692" s="10">
        <f t="shared" si="435"/>
        <v>388089.40063401335</v>
      </c>
      <c r="T692" s="10">
        <f>SUM(T673:T691)</f>
        <v>382633.64547765936</v>
      </c>
      <c r="U692" s="10">
        <f>SUM(U673:U691)</f>
        <v>377177.8903213054</v>
      </c>
      <c r="V692" s="10">
        <f>SUM(V673:V691)</f>
        <v>371722.1351649515</v>
      </c>
      <c r="W692" s="10">
        <f>SUM(W673:W691)</f>
        <v>366266.38000859757</v>
      </c>
      <c r="X692" s="10">
        <f>SUM(X673:X691)</f>
        <v>360810.6248522437</v>
      </c>
    </row>
    <row r="695" ht="12.75">
      <c r="G695" s="7" t="s">
        <v>58</v>
      </c>
    </row>
    <row r="696" spans="4:24" ht="12.75">
      <c r="D696" s="24" t="s">
        <v>52</v>
      </c>
      <c r="E696" s="7">
        <f>E629</f>
        <v>1994</v>
      </c>
      <c r="F696" s="7">
        <f aca="true" t="shared" si="436" ref="F696:M696">F629</f>
        <v>1995</v>
      </c>
      <c r="G696" s="7">
        <f t="shared" si="436"/>
        <v>1996</v>
      </c>
      <c r="H696" s="7">
        <f t="shared" si="436"/>
        <v>1997</v>
      </c>
      <c r="I696" s="7">
        <f t="shared" si="436"/>
        <v>1998</v>
      </c>
      <c r="J696" s="7">
        <f t="shared" si="436"/>
        <v>1999</v>
      </c>
      <c r="K696" s="7">
        <f t="shared" si="436"/>
        <v>2000</v>
      </c>
      <c r="L696" s="7">
        <f t="shared" si="436"/>
        <v>2001</v>
      </c>
      <c r="M696" s="7">
        <f t="shared" si="436"/>
        <v>2002</v>
      </c>
      <c r="N696" s="7">
        <f aca="true" t="shared" si="437" ref="N696:S696">N629</f>
        <v>2003</v>
      </c>
      <c r="O696" s="7">
        <f t="shared" si="437"/>
        <v>2004</v>
      </c>
      <c r="P696" s="7">
        <f t="shared" si="437"/>
        <v>2005</v>
      </c>
      <c r="Q696" s="7">
        <f t="shared" si="437"/>
        <v>2006</v>
      </c>
      <c r="R696" s="7">
        <f t="shared" si="437"/>
        <v>2007</v>
      </c>
      <c r="S696" s="7">
        <f t="shared" si="437"/>
        <v>2008</v>
      </c>
      <c r="T696" s="7">
        <f>T629</f>
        <v>2009</v>
      </c>
      <c r="U696" s="7">
        <f>U629</f>
        <v>2010</v>
      </c>
      <c r="V696" s="7">
        <f>V629</f>
        <v>2011</v>
      </c>
      <c r="W696" s="7">
        <f>W629</f>
        <v>2012</v>
      </c>
      <c r="X696" s="7">
        <f>X629</f>
        <v>2013</v>
      </c>
    </row>
    <row r="697" spans="1:27" ht="12.75">
      <c r="A697" t="str">
        <f>A64</f>
        <v>Retire Early Withdrawal Study Portfolio</v>
      </c>
      <c r="E697" s="10">
        <v>100000</v>
      </c>
      <c r="F697" s="10">
        <f aca="true" t="shared" si="438" ref="F697:M697">F128</f>
        <v>125755.872</v>
      </c>
      <c r="G697" s="10">
        <f t="shared" si="438"/>
        <v>144002.38964559574</v>
      </c>
      <c r="H697" s="10">
        <f t="shared" si="438"/>
        <v>176904.04075116603</v>
      </c>
      <c r="I697" s="10">
        <f t="shared" si="438"/>
        <v>212405.45930635347</v>
      </c>
      <c r="J697" s="10">
        <f t="shared" si="438"/>
        <v>242765.8312835559</v>
      </c>
      <c r="K697" s="10">
        <f t="shared" si="438"/>
        <v>226770.35372572156</v>
      </c>
      <c r="L697" s="10">
        <f t="shared" si="438"/>
        <v>206254.32743717</v>
      </c>
      <c r="M697" s="10">
        <f t="shared" si="438"/>
        <v>170402.38464735384</v>
      </c>
      <c r="N697" s="10">
        <f aca="true" t="shared" si="439" ref="N697:S697">N128</f>
        <v>202476.5121157372</v>
      </c>
      <c r="O697" s="10">
        <f t="shared" si="439"/>
        <v>214423.21560168048</v>
      </c>
      <c r="P697" s="10">
        <f t="shared" si="439"/>
        <v>218056.70144383542</v>
      </c>
      <c r="Q697" s="10">
        <f t="shared" si="439"/>
        <v>240383.32203752827</v>
      </c>
      <c r="R697" s="10">
        <f t="shared" si="439"/>
        <v>234996.76182462074</v>
      </c>
      <c r="S697" s="10">
        <f t="shared" si="439"/>
        <v>229541.00666826678</v>
      </c>
      <c r="T697" s="10">
        <f>T128</f>
        <v>224085.25151191282</v>
      </c>
      <c r="U697" s="10">
        <f>U128</f>
        <v>218629.49635555886</v>
      </c>
      <c r="V697" s="10">
        <f>V128</f>
        <v>213173.7411992049</v>
      </c>
      <c r="W697" s="10">
        <f>W128</f>
        <v>207717.98604285094</v>
      </c>
      <c r="X697" s="10">
        <f>X128</f>
        <v>202262.230886497</v>
      </c>
      <c r="AA697" s="8"/>
    </row>
    <row r="698" spans="1:27" ht="12.75">
      <c r="A698" t="str">
        <f>A131</f>
        <v>One-Fund 60/40 Portfolio</v>
      </c>
      <c r="E698" s="6">
        <v>100000</v>
      </c>
      <c r="F698" s="6">
        <f aca="true" t="shared" si="440" ref="F698:O698">F153</f>
        <v>123494.4</v>
      </c>
      <c r="G698" s="6">
        <f t="shared" si="440"/>
        <v>136039.5321399867</v>
      </c>
      <c r="H698" s="6">
        <f t="shared" si="440"/>
        <v>161118.8401225172</v>
      </c>
      <c r="I698" s="6">
        <f t="shared" si="440"/>
        <v>184810.14057606983</v>
      </c>
      <c r="J698" s="6">
        <f t="shared" si="440"/>
        <v>204995.1033032833</v>
      </c>
      <c r="K698" s="6">
        <f t="shared" si="440"/>
        <v>196412.49847201078</v>
      </c>
      <c r="L698" s="6">
        <f t="shared" si="440"/>
        <v>185961.56011329909</v>
      </c>
      <c r="M698" s="6">
        <f t="shared" si="440"/>
        <v>163993.47986995414</v>
      </c>
      <c r="N698" s="6">
        <f t="shared" si="440"/>
        <v>190782.4762695485</v>
      </c>
      <c r="O698" s="6">
        <f t="shared" si="440"/>
        <v>203193.8143726963</v>
      </c>
      <c r="P698" s="6">
        <f>P153</f>
        <v>207331.1477656441</v>
      </c>
      <c r="Q698" s="6">
        <f>Q153</f>
        <v>224320.02068853984</v>
      </c>
      <c r="R698" s="6">
        <f>R153</f>
        <v>218933.4604756323</v>
      </c>
      <c r="S698" s="6">
        <f>S153</f>
        <v>213477.70531927835</v>
      </c>
      <c r="T698" s="6">
        <f>T153</f>
        <v>208021.9501629244</v>
      </c>
      <c r="U698" s="6">
        <f>U153</f>
        <v>202566.19500657043</v>
      </c>
      <c r="V698" s="6">
        <f>V153</f>
        <v>197110.43985021647</v>
      </c>
      <c r="W698" s="6">
        <f>W153</f>
        <v>191654.6846938625</v>
      </c>
      <c r="X698" s="6">
        <f>X153</f>
        <v>186198.92953750855</v>
      </c>
      <c r="AA698" s="8"/>
    </row>
    <row r="699" spans="1:27" ht="13.5" thickBot="1">
      <c r="A699" s="18" t="str">
        <f>A156</f>
        <v>100% Fixed Income Portfolio</v>
      </c>
      <c r="B699" s="18"/>
      <c r="C699" s="18"/>
      <c r="D699" s="18"/>
      <c r="E699" s="30">
        <v>100000</v>
      </c>
      <c r="F699" s="30">
        <f>F220</f>
        <v>107964.672</v>
      </c>
      <c r="G699" s="30">
        <f aca="true" t="shared" si="441" ref="G699:M699">G220</f>
        <v>108851.00918361249</v>
      </c>
      <c r="H699" s="30">
        <f t="shared" si="441"/>
        <v>111824.49071818162</v>
      </c>
      <c r="I699" s="30">
        <f t="shared" si="441"/>
        <v>114536.88849572773</v>
      </c>
      <c r="J699" s="30">
        <f t="shared" si="441"/>
        <v>113875.07463131749</v>
      </c>
      <c r="K699" s="30">
        <f t="shared" si="441"/>
        <v>118237.03889912028</v>
      </c>
      <c r="L699" s="30">
        <f t="shared" si="441"/>
        <v>122641.83515898103</v>
      </c>
      <c r="M699" s="30">
        <f t="shared" si="441"/>
        <v>123916.06559664023</v>
      </c>
      <c r="N699" s="30">
        <f aca="true" t="shared" si="442" ref="N699:S699">N220</f>
        <v>123924.59440525791</v>
      </c>
      <c r="O699" s="30">
        <f t="shared" si="442"/>
        <v>121458.99811357183</v>
      </c>
      <c r="P699" s="30">
        <f t="shared" si="442"/>
        <v>118981.96743549647</v>
      </c>
      <c r="Q699" s="30">
        <f t="shared" si="442"/>
        <v>119373.37499078692</v>
      </c>
      <c r="R699" s="30">
        <f t="shared" si="442"/>
        <v>113986.81477787941</v>
      </c>
      <c r="S699" s="30">
        <f t="shared" si="442"/>
        <v>108531.05962152545</v>
      </c>
      <c r="T699" s="30">
        <f>T220</f>
        <v>103075.30446517149</v>
      </c>
      <c r="U699" s="30">
        <f>U220</f>
        <v>97619.54930881753</v>
      </c>
      <c r="V699" s="30">
        <f>V220</f>
        <v>92163.79415246357</v>
      </c>
      <c r="W699" s="30">
        <f>W220</f>
        <v>86708.0389961096</v>
      </c>
      <c r="X699" s="30">
        <f>X220</f>
        <v>81252.28383975563</v>
      </c>
      <c r="AA699" s="51"/>
    </row>
    <row r="700" spans="1:27" ht="12.75">
      <c r="A700" t="str">
        <f>A291</f>
        <v>Asset Allocation (MPT) Portfolio (40% FI)</v>
      </c>
      <c r="E700" s="10">
        <v>100000</v>
      </c>
      <c r="F700" s="27">
        <f aca="true" t="shared" si="443" ref="F700:M700">F355</f>
        <v>115670.59200000002</v>
      </c>
      <c r="G700" s="27">
        <f t="shared" si="443"/>
        <v>127213.5521055042</v>
      </c>
      <c r="H700" s="27">
        <f t="shared" si="443"/>
        <v>141640.97886248105</v>
      </c>
      <c r="I700" s="27">
        <f t="shared" si="443"/>
        <v>146590.66198884585</v>
      </c>
      <c r="J700" s="27">
        <f t="shared" si="443"/>
        <v>162437.07517042352</v>
      </c>
      <c r="K700" s="27">
        <f t="shared" si="443"/>
        <v>161755.6168961834</v>
      </c>
      <c r="L700" s="27">
        <f t="shared" si="443"/>
        <v>156915.25783654282</v>
      </c>
      <c r="M700" s="27">
        <f t="shared" si="443"/>
        <v>141154.73860314075</v>
      </c>
      <c r="N700" s="27">
        <f aca="true" t="shared" si="444" ref="N700:S700">N355</f>
        <v>169045.19731170585</v>
      </c>
      <c r="O700" s="27">
        <f t="shared" si="444"/>
        <v>184449.58818699757</v>
      </c>
      <c r="P700" s="27">
        <f t="shared" si="444"/>
        <v>192438.0637773372</v>
      </c>
      <c r="Q700" s="27">
        <f t="shared" si="444"/>
        <v>214734.2439733732</v>
      </c>
      <c r="R700" s="27">
        <f t="shared" si="444"/>
        <v>209347.68376046565</v>
      </c>
      <c r="S700" s="27">
        <f t="shared" si="444"/>
        <v>203891.92860411174</v>
      </c>
      <c r="T700" s="27">
        <f>T355</f>
        <v>198436.17344775776</v>
      </c>
      <c r="U700" s="27">
        <f>U355</f>
        <v>192980.41829140382</v>
      </c>
      <c r="V700" s="27">
        <f>V355</f>
        <v>187524.6631350498</v>
      </c>
      <c r="W700" s="27">
        <f>W355</f>
        <v>182068.90797869588</v>
      </c>
      <c r="X700" s="27">
        <f>X355</f>
        <v>176613.15282234186</v>
      </c>
      <c r="AA700" s="8"/>
    </row>
    <row r="701" spans="1:27" ht="12.75">
      <c r="A701" t="str">
        <f>A222</f>
        <v>30% Wilshire 5000/30% International/40% Fixed Income</v>
      </c>
      <c r="E701" s="10">
        <v>100000</v>
      </c>
      <c r="F701" s="27">
        <f aca="true" t="shared" si="445" ref="F701:P701">F286</f>
        <v>114214.272</v>
      </c>
      <c r="G701" s="27">
        <f t="shared" si="445"/>
        <v>121158.61359774998</v>
      </c>
      <c r="H701" s="27">
        <f t="shared" si="445"/>
        <v>130704.65922047598</v>
      </c>
      <c r="I701" s="27">
        <f t="shared" si="445"/>
        <v>144401.8241428098</v>
      </c>
      <c r="J701" s="27">
        <f t="shared" si="445"/>
        <v>164544.7144467668</v>
      </c>
      <c r="K701" s="27">
        <f t="shared" si="445"/>
        <v>152592.00493553697</v>
      </c>
      <c r="L701" s="27">
        <f t="shared" si="445"/>
        <v>138702.81053507843</v>
      </c>
      <c r="M701" s="27">
        <f t="shared" si="445"/>
        <v>122108.98312509834</v>
      </c>
      <c r="N701" s="27">
        <f t="shared" si="445"/>
        <v>144310.68529902754</v>
      </c>
      <c r="O701" s="27">
        <f t="shared" si="445"/>
        <v>154451.84471065752</v>
      </c>
      <c r="P701" s="27">
        <f t="shared" si="445"/>
        <v>160396.77558670615</v>
      </c>
      <c r="Q701" s="27">
        <f>Q286</f>
        <v>177823.52640151142</v>
      </c>
      <c r="R701" s="27">
        <f>R286</f>
        <v>172436.9661886039</v>
      </c>
      <c r="S701" s="27">
        <f>S286</f>
        <v>166981.21103224994</v>
      </c>
      <c r="T701" s="27">
        <f>T286</f>
        <v>161525.45587589598</v>
      </c>
      <c r="U701" s="27">
        <f>U286</f>
        <v>156069.70071954202</v>
      </c>
      <c r="V701" s="27">
        <f>V286</f>
        <v>150613.94556318806</v>
      </c>
      <c r="W701" s="27">
        <f>W286</f>
        <v>145158.1904068341</v>
      </c>
      <c r="X701" s="27">
        <f>X286</f>
        <v>139702.4352504801</v>
      </c>
      <c r="AA701" s="8"/>
    </row>
    <row r="702" spans="1:27" ht="12.75">
      <c r="A702" t="str">
        <f>A358</f>
        <v>Asset Allocation (MPT) Portfolio (25% FI)</v>
      </c>
      <c r="E702" s="10">
        <v>100000</v>
      </c>
      <c r="F702" s="27">
        <f aca="true" t="shared" si="446" ref="F702:M702">F422</f>
        <v>117597.072</v>
      </c>
      <c r="G702" s="27">
        <f t="shared" si="446"/>
        <v>132026.2146559771</v>
      </c>
      <c r="H702" s="27">
        <f t="shared" si="446"/>
        <v>149830.83584372984</v>
      </c>
      <c r="I702" s="27">
        <f t="shared" si="446"/>
        <v>155409.63337757587</v>
      </c>
      <c r="J702" s="27">
        <f t="shared" si="446"/>
        <v>176606.1443652059</v>
      </c>
      <c r="K702" s="27">
        <f t="shared" si="446"/>
        <v>173821.680924165</v>
      </c>
      <c r="L702" s="27">
        <f t="shared" si="446"/>
        <v>165543.6378704432</v>
      </c>
      <c r="M702" s="27">
        <f t="shared" si="446"/>
        <v>144197.03650245848</v>
      </c>
      <c r="N702" s="27">
        <f aca="true" t="shared" si="447" ref="N702:S702">N422</f>
        <v>179764.67578275982</v>
      </c>
      <c r="O702" s="27">
        <f t="shared" si="447"/>
        <v>201007.7032601315</v>
      </c>
      <c r="P702" s="27">
        <f t="shared" si="447"/>
        <v>212675.9827974785</v>
      </c>
      <c r="Q702" s="27">
        <f t="shared" si="447"/>
        <v>243007.51851818085</v>
      </c>
      <c r="R702" s="27">
        <f t="shared" si="447"/>
        <v>237620.9583052733</v>
      </c>
      <c r="S702" s="27">
        <f t="shared" si="447"/>
        <v>232165.20314891927</v>
      </c>
      <c r="T702" s="27">
        <f>T422</f>
        <v>226709.44799256526</v>
      </c>
      <c r="U702" s="27">
        <f>U422</f>
        <v>221253.69283621124</v>
      </c>
      <c r="V702" s="27">
        <f>V422</f>
        <v>215797.93767985734</v>
      </c>
      <c r="W702" s="27">
        <f>W422</f>
        <v>210342.1825235034</v>
      </c>
      <c r="X702" s="27">
        <f>X422</f>
        <v>204886.42736714942</v>
      </c>
      <c r="AA702" s="8"/>
    </row>
    <row r="703" spans="1:27" ht="13.5" thickBot="1">
      <c r="A703" s="18" t="str">
        <f>A425</f>
        <v>Real Estate (REIT) Portfolio</v>
      </c>
      <c r="B703" s="18"/>
      <c r="C703" s="18"/>
      <c r="D703" s="18"/>
      <c r="E703" s="30">
        <v>100000</v>
      </c>
      <c r="F703" s="30">
        <f aca="true" t="shared" si="448" ref="F703:M703">F489</f>
        <v>109807.872</v>
      </c>
      <c r="G703" s="30">
        <f t="shared" si="448"/>
        <v>135437.1021498081</v>
      </c>
      <c r="H703" s="30">
        <f t="shared" si="448"/>
        <v>151371.54546697022</v>
      </c>
      <c r="I703" s="30">
        <f t="shared" si="448"/>
        <v>131216.43282076533</v>
      </c>
      <c r="J703" s="30">
        <f t="shared" si="448"/>
        <v>123762.68083301898</v>
      </c>
      <c r="K703" s="30">
        <f t="shared" si="448"/>
        <v>145214.3726674366</v>
      </c>
      <c r="L703" s="30">
        <f t="shared" si="448"/>
        <v>156526.53509539049</v>
      </c>
      <c r="M703" s="30">
        <f t="shared" si="448"/>
        <v>157847.41794184825</v>
      </c>
      <c r="N703" s="30">
        <f aca="true" t="shared" si="449" ref="N703:S703">N489</f>
        <v>195327.9220944554</v>
      </c>
      <c r="O703" s="30">
        <f t="shared" si="449"/>
        <v>235252.38410167038</v>
      </c>
      <c r="P703" s="30">
        <f t="shared" si="449"/>
        <v>252043.80506482653</v>
      </c>
      <c r="Q703" s="30">
        <f t="shared" si="449"/>
        <v>314739.6344028232</v>
      </c>
      <c r="R703" s="30">
        <f t="shared" si="449"/>
        <v>309353.07418991573</v>
      </c>
      <c r="S703" s="30">
        <f t="shared" si="449"/>
        <v>303897.3190335618</v>
      </c>
      <c r="T703" s="30">
        <f>T489</f>
        <v>298441.5638772078</v>
      </c>
      <c r="U703" s="30">
        <f>U489</f>
        <v>292985.8087208539</v>
      </c>
      <c r="V703" s="30">
        <f>V489</f>
        <v>287530.05356449995</v>
      </c>
      <c r="W703" s="30">
        <f>W489</f>
        <v>282074.298408146</v>
      </c>
      <c r="X703" s="30">
        <f>X489</f>
        <v>276618.5432517921</v>
      </c>
      <c r="AA703" s="8"/>
    </row>
    <row r="704" spans="1:27" ht="12.75">
      <c r="A704" t="str">
        <f>A492</f>
        <v>Warren Buffett (BRKa) Portfolio</v>
      </c>
      <c r="E704" s="10">
        <v>100000</v>
      </c>
      <c r="F704" s="10">
        <f aca="true" t="shared" si="450" ref="F704:M704">F556</f>
        <v>140119.872</v>
      </c>
      <c r="G704" s="10">
        <f t="shared" si="450"/>
        <v>144021.79047809876</v>
      </c>
      <c r="H704" s="10">
        <f t="shared" si="450"/>
        <v>178710.88810791343</v>
      </c>
      <c r="I704" s="10">
        <f t="shared" si="450"/>
        <v>245434.15770231263</v>
      </c>
      <c r="J704" s="10">
        <f t="shared" si="450"/>
        <v>207327.17244155545</v>
      </c>
      <c r="K704" s="10">
        <f t="shared" si="450"/>
        <v>247229.89019627418</v>
      </c>
      <c r="L704" s="10">
        <f t="shared" si="450"/>
        <v>258909.86893658843</v>
      </c>
      <c r="M704" s="10">
        <f t="shared" si="450"/>
        <v>249963.49229171572</v>
      </c>
      <c r="N704" s="10">
        <f aca="true" t="shared" si="451" ref="N704:S704">N556</f>
        <v>276444.1362401292</v>
      </c>
      <c r="O704" s="10">
        <f t="shared" si="451"/>
        <v>284812.79034076625</v>
      </c>
      <c r="P704" s="10">
        <f t="shared" si="451"/>
        <v>283087.18548405636</v>
      </c>
      <c r="Q704" s="10">
        <f t="shared" si="451"/>
        <v>331498.13956004696</v>
      </c>
      <c r="R704" s="10">
        <f t="shared" si="451"/>
        <v>326111.57934713946</v>
      </c>
      <c r="S704" s="10">
        <f t="shared" si="451"/>
        <v>320655.8241907855</v>
      </c>
      <c r="T704" s="10">
        <f>T556</f>
        <v>315200.0690344316</v>
      </c>
      <c r="U704" s="10">
        <f>U556</f>
        <v>309744.31387807766</v>
      </c>
      <c r="V704" s="10">
        <f>V556</f>
        <v>304288.55872172373</v>
      </c>
      <c r="W704" s="10">
        <f>W556</f>
        <v>298832.8035653698</v>
      </c>
      <c r="X704" s="10">
        <f>X556</f>
        <v>293377.0484090159</v>
      </c>
      <c r="AA704" s="8"/>
    </row>
    <row r="705" spans="1:27" ht="12.75">
      <c r="A705" t="str">
        <f>A559</f>
        <v>Harry Dent Portfolio</v>
      </c>
      <c r="E705" s="10">
        <v>100000</v>
      </c>
      <c r="F705" s="10">
        <f aca="true" t="shared" si="452" ref="F705:M705">F624</f>
        <v>131348.57400000002</v>
      </c>
      <c r="G705" s="10">
        <f t="shared" si="452"/>
        <v>155858.79418925208</v>
      </c>
      <c r="H705" s="10">
        <f t="shared" si="452"/>
        <v>180948.18627150086</v>
      </c>
      <c r="I705" s="10">
        <f t="shared" si="452"/>
        <v>246281.70427968394</v>
      </c>
      <c r="J705" s="10">
        <f t="shared" si="452"/>
        <v>298324.49918451515</v>
      </c>
      <c r="K705" s="10">
        <f t="shared" si="452"/>
        <v>342688.5037165971</v>
      </c>
      <c r="L705" s="10">
        <f t="shared" si="452"/>
        <v>307762.09543555765</v>
      </c>
      <c r="M705" s="10">
        <f t="shared" si="452"/>
        <v>257469.39827320862</v>
      </c>
      <c r="N705" s="10">
        <f aca="true" t="shared" si="453" ref="N705:S705">N624</f>
        <v>330648.29719086573</v>
      </c>
      <c r="O705" s="10">
        <f t="shared" si="453"/>
        <v>342559.18567925296</v>
      </c>
      <c r="P705" s="10">
        <f t="shared" si="453"/>
        <v>360997.86311680014</v>
      </c>
      <c r="Q705" s="10">
        <f t="shared" si="453"/>
        <v>392548.5086037045</v>
      </c>
      <c r="R705" s="10">
        <f t="shared" si="453"/>
        <v>387161.948390797</v>
      </c>
      <c r="S705" s="10">
        <f t="shared" si="453"/>
        <v>381706.193234443</v>
      </c>
      <c r="T705" s="10">
        <f>T624</f>
        <v>376250.4380780891</v>
      </c>
      <c r="U705" s="10">
        <f>U624</f>
        <v>370794.68292173516</v>
      </c>
      <c r="V705" s="10">
        <f>V624</f>
        <v>365338.92776538123</v>
      </c>
      <c r="W705" s="10">
        <f>W624</f>
        <v>359883.1726090273</v>
      </c>
      <c r="X705" s="10">
        <f>X624</f>
        <v>354427.4174526733</v>
      </c>
      <c r="AA705" s="8"/>
    </row>
    <row r="706" spans="1:27" ht="12.75">
      <c r="A706" t="str">
        <f>A627</f>
        <v>HealthCare/Computer Tech Portfolio</v>
      </c>
      <c r="E706" s="10">
        <v>100000</v>
      </c>
      <c r="F706" s="10">
        <f aca="true" t="shared" si="454" ref="F706:M706">F692</f>
        <v>132144.936</v>
      </c>
      <c r="G706" s="10">
        <f t="shared" si="454"/>
        <v>155032.17373297855</v>
      </c>
      <c r="H706" s="10">
        <f t="shared" si="454"/>
        <v>169539.67564628948</v>
      </c>
      <c r="I706" s="10">
        <f t="shared" si="454"/>
        <v>252871.18688292475</v>
      </c>
      <c r="J706" s="10">
        <f t="shared" si="454"/>
        <v>332863.0032482548</v>
      </c>
      <c r="K706" s="10">
        <f t="shared" si="454"/>
        <v>371944.78373792255</v>
      </c>
      <c r="L706" s="10">
        <f t="shared" si="454"/>
        <v>327071.4954862312</v>
      </c>
      <c r="M706" s="10">
        <f t="shared" si="454"/>
        <v>261540.3738846468</v>
      </c>
      <c r="N706" s="10">
        <f aca="true" t="shared" si="455" ref="N706:S706">N692</f>
        <v>345005.9986662089</v>
      </c>
      <c r="O706" s="10">
        <f t="shared" si="455"/>
        <v>351337.9955588535</v>
      </c>
      <c r="P706" s="10">
        <f t="shared" si="455"/>
        <v>371730.0961947439</v>
      </c>
      <c r="Q706" s="10">
        <f t="shared" si="455"/>
        <v>398931.71600327484</v>
      </c>
      <c r="R706" s="10">
        <f t="shared" si="455"/>
        <v>393545.1557903673</v>
      </c>
      <c r="S706" s="10">
        <f t="shared" si="455"/>
        <v>388089.40063401335</v>
      </c>
      <c r="T706" s="10">
        <f>T692</f>
        <v>382633.64547765936</v>
      </c>
      <c r="U706" s="10">
        <f>U692</f>
        <v>377177.8903213054</v>
      </c>
      <c r="V706" s="10">
        <f>V692</f>
        <v>371722.1351649515</v>
      </c>
      <c r="W706" s="10">
        <f>W692</f>
        <v>366266.38000859757</v>
      </c>
      <c r="X706" s="10">
        <f>X692</f>
        <v>360810.6248522437</v>
      </c>
      <c r="AA706" s="8"/>
    </row>
    <row r="707" spans="5:11" ht="12.75">
      <c r="E707" s="4"/>
      <c r="F707" s="4"/>
      <c r="G707" s="4"/>
      <c r="H707" s="4"/>
      <c r="I707" s="4"/>
      <c r="J707" s="4"/>
      <c r="K707" s="4"/>
    </row>
    <row r="708" spans="1:24" ht="12.75">
      <c r="A708" t="s">
        <v>25</v>
      </c>
      <c r="E708" s="6">
        <f>E17</f>
        <v>0</v>
      </c>
      <c r="F708" s="6">
        <f>F17</f>
        <v>4000</v>
      </c>
      <c r="G708" s="6">
        <f aca="true" t="shared" si="456" ref="G708:M708">G17</f>
        <v>4109.115103127079</v>
      </c>
      <c r="H708" s="6">
        <f t="shared" si="456"/>
        <v>4234.198270126413</v>
      </c>
      <c r="I708" s="6">
        <f t="shared" si="456"/>
        <v>4300.731869594145</v>
      </c>
      <c r="J708" s="6">
        <f t="shared" si="456"/>
        <v>4372.588157019295</v>
      </c>
      <c r="K708" s="6">
        <f t="shared" si="456"/>
        <v>4492.348636061211</v>
      </c>
      <c r="L708" s="6">
        <f t="shared" si="456"/>
        <v>4660.013306719894</v>
      </c>
      <c r="M708" s="6">
        <f t="shared" si="456"/>
        <v>4713.240186294079</v>
      </c>
      <c r="N708" s="6">
        <f aca="true" t="shared" si="457" ref="N708:S708">N17</f>
        <v>4835.662009314704</v>
      </c>
      <c r="O708" s="6">
        <f t="shared" si="457"/>
        <v>4928.8090485695275</v>
      </c>
      <c r="P708" s="6">
        <f t="shared" si="457"/>
        <v>5075.182967398537</v>
      </c>
      <c r="Q708" s="6">
        <f t="shared" si="457"/>
        <v>5277.445109780439</v>
      </c>
      <c r="R708" s="6">
        <f t="shared" si="457"/>
        <v>5386.560212907519</v>
      </c>
      <c r="S708" s="6">
        <f t="shared" si="457"/>
        <v>5455.755156353959</v>
      </c>
      <c r="T708" s="6">
        <f>T17</f>
        <v>5455.755156353959</v>
      </c>
      <c r="U708" s="6">
        <f>U17</f>
        <v>5455.755156353959</v>
      </c>
      <c r="V708" s="6">
        <f>V17</f>
        <v>5455.755156353959</v>
      </c>
      <c r="W708" s="6">
        <f>W17</f>
        <v>5455.755156353959</v>
      </c>
      <c r="X708" s="6">
        <f>X17</f>
        <v>5455.755156353959</v>
      </c>
    </row>
    <row r="710" ht="12.75">
      <c r="G710" s="7" t="s">
        <v>60</v>
      </c>
    </row>
    <row r="711" spans="1:24" ht="12.75">
      <c r="A711" t="str">
        <f>A697</f>
        <v>Retire Early Withdrawal Study Portfolio</v>
      </c>
      <c r="F711" s="4">
        <v>0.04</v>
      </c>
      <c r="G711" s="4">
        <f aca="true" t="shared" si="458" ref="G711:S711">G$708/F697</f>
        <v>0.03267533386534093</v>
      </c>
      <c r="H711" s="4">
        <f t="shared" si="458"/>
        <v>0.029403666706831727</v>
      </c>
      <c r="I711" s="4">
        <f t="shared" si="458"/>
        <v>0.02431110025148364</v>
      </c>
      <c r="J711" s="4">
        <f t="shared" si="458"/>
        <v>0.020586044121929506</v>
      </c>
      <c r="K711" s="4">
        <f t="shared" si="458"/>
        <v>0.01850486377061049</v>
      </c>
      <c r="L711" s="4">
        <f t="shared" si="458"/>
        <v>0.02054948202072381</v>
      </c>
      <c r="M711" s="4">
        <f t="shared" si="458"/>
        <v>0.022851594169484006</v>
      </c>
      <c r="N711" s="4">
        <f t="shared" si="458"/>
        <v>0.028377901044765667</v>
      </c>
      <c r="O711" s="4">
        <f t="shared" si="458"/>
        <v>0.024342621260446156</v>
      </c>
      <c r="P711" s="4">
        <f t="shared" si="458"/>
        <v>0.023668999427871474</v>
      </c>
      <c r="Q711" s="4">
        <f t="shared" si="458"/>
        <v>0.02420216886175243</v>
      </c>
      <c r="R711" s="4">
        <f t="shared" si="458"/>
        <v>0.022408211049128348</v>
      </c>
      <c r="S711" s="4">
        <f t="shared" si="458"/>
        <v>0.023216299297032936</v>
      </c>
      <c r="T711" s="4">
        <f aca="true" t="shared" si="459" ref="T711:T720">T$708/S697</f>
        <v>0.023768106777708044</v>
      </c>
      <c r="U711" s="4">
        <f aca="true" t="shared" si="460" ref="U711:U720">U$708/T697</f>
        <v>0.02434678373317184</v>
      </c>
      <c r="V711" s="4">
        <f aca="true" t="shared" si="461" ref="V711:V720">V$708/U697</f>
        <v>0.02495434169358933</v>
      </c>
      <c r="W711" s="4">
        <f aca="true" t="shared" si="462" ref="W711:W720">W$708/V697</f>
        <v>0.025592998113476408</v>
      </c>
      <c r="X711" s="4">
        <f aca="true" t="shared" si="463" ref="X711:X720">X$708/W697</f>
        <v>0.026265203414924648</v>
      </c>
    </row>
    <row r="712" spans="1:24" ht="12.75">
      <c r="A712" t="str">
        <f>A698</f>
        <v>One-Fund 60/40 Portfolio</v>
      </c>
      <c r="F712" s="4">
        <v>0.04</v>
      </c>
      <c r="G712" s="4">
        <f aca="true" t="shared" si="464" ref="G712:G720">G$708/F698</f>
        <v>0.033273695836629674</v>
      </c>
      <c r="H712" s="4">
        <f aca="true" t="shared" si="465" ref="H712:S712">H$708/G698</f>
        <v>0.031124763541301805</v>
      </c>
      <c r="I712" s="4">
        <f t="shared" si="465"/>
        <v>0.02669291726730284</v>
      </c>
      <c r="J712" s="4">
        <f t="shared" si="465"/>
        <v>0.023659893030704617</v>
      </c>
      <c r="K712" s="4">
        <f t="shared" si="465"/>
        <v>0.021914419240614415</v>
      </c>
      <c r="L712" s="4">
        <f t="shared" si="465"/>
        <v>0.023725645480671673</v>
      </c>
      <c r="M712" s="4">
        <f t="shared" si="465"/>
        <v>0.025345239002202855</v>
      </c>
      <c r="N712" s="4">
        <f t="shared" si="465"/>
        <v>0.029486916267337918</v>
      </c>
      <c r="O712" s="4">
        <f t="shared" si="465"/>
        <v>0.025834705288161904</v>
      </c>
      <c r="P712" s="4">
        <f t="shared" si="465"/>
        <v>0.024977054459392554</v>
      </c>
      <c r="Q712" s="4">
        <f t="shared" si="465"/>
        <v>0.025454183641262517</v>
      </c>
      <c r="R712" s="4">
        <f t="shared" si="465"/>
        <v>0.024012837536184793</v>
      </c>
      <c r="S712" s="4">
        <f t="shared" si="465"/>
        <v>0.024919695438519754</v>
      </c>
      <c r="T712" s="4">
        <f t="shared" si="459"/>
        <v>0.025556557056833188</v>
      </c>
      <c r="U712" s="4">
        <f t="shared" si="460"/>
        <v>0.026226824390796113</v>
      </c>
      <c r="V712" s="4">
        <f t="shared" si="461"/>
        <v>0.02693319660853084</v>
      </c>
      <c r="W712" s="4">
        <f t="shared" si="462"/>
        <v>0.027678671715713123</v>
      </c>
      <c r="X712" s="4">
        <f t="shared" si="463"/>
        <v>0.02846658909000137</v>
      </c>
    </row>
    <row r="713" spans="1:24" ht="13.5" thickBot="1">
      <c r="A713" t="str">
        <f>A699</f>
        <v>100% Fixed Income Portfolio</v>
      </c>
      <c r="F713" s="4">
        <v>0.04</v>
      </c>
      <c r="G713" s="4">
        <f t="shared" si="464"/>
        <v>0.0380598118533355</v>
      </c>
      <c r="H713" s="4">
        <f aca="true" t="shared" si="466" ref="H713:S713">H$708/G699</f>
        <v>0.03889902631021148</v>
      </c>
      <c r="I713" s="4">
        <f t="shared" si="466"/>
        <v>0.03845965979342382</v>
      </c>
      <c r="J713" s="4">
        <f t="shared" si="466"/>
        <v>0.03817624360541621</v>
      </c>
      <c r="K713" s="4">
        <f t="shared" si="466"/>
        <v>0.03944979751368473</v>
      </c>
      <c r="L713" s="4">
        <f t="shared" si="466"/>
        <v>0.039412466263603</v>
      </c>
      <c r="M713" s="4">
        <f t="shared" si="466"/>
        <v>0.03843093329600205</v>
      </c>
      <c r="N713" s="4">
        <f t="shared" si="466"/>
        <v>0.039023689027178204</v>
      </c>
      <c r="O713" s="4">
        <f t="shared" si="466"/>
        <v>0.0397726461984725</v>
      </c>
      <c r="P713" s="4">
        <f t="shared" si="466"/>
        <v>0.041785154218487136</v>
      </c>
      <c r="Q713" s="4">
        <f t="shared" si="466"/>
        <v>0.04435499953084482</v>
      </c>
      <c r="R713" s="4">
        <f t="shared" si="466"/>
        <v>0.04512363174219751</v>
      </c>
      <c r="S713" s="4">
        <f t="shared" si="466"/>
        <v>0.04786303720290215</v>
      </c>
      <c r="T713" s="4">
        <f t="shared" si="459"/>
        <v>0.05026906744833711</v>
      </c>
      <c r="U713" s="4">
        <f t="shared" si="460"/>
        <v>0.05292979908875676</v>
      </c>
      <c r="V713" s="4">
        <f t="shared" si="461"/>
        <v>0.05588793633019944</v>
      </c>
      <c r="W713" s="4">
        <f t="shared" si="462"/>
        <v>0.05919629510183447</v>
      </c>
      <c r="X713" s="4">
        <f t="shared" si="463"/>
        <v>0.06292098425382157</v>
      </c>
    </row>
    <row r="714" spans="1:24" ht="13.5" thickTop="1">
      <c r="A714" s="44" t="str">
        <f>A700</f>
        <v>Asset Allocation (MPT) Portfolio (40% FI)</v>
      </c>
      <c r="B714" s="44"/>
      <c r="C714" s="44"/>
      <c r="D714" s="44"/>
      <c r="E714" s="44"/>
      <c r="F714" s="45">
        <v>0.04</v>
      </c>
      <c r="G714" s="45">
        <f t="shared" si="464"/>
        <v>0.03552428523169553</v>
      </c>
      <c r="H714" s="45">
        <f aca="true" t="shared" si="467" ref="H714:S714">H$708/G700</f>
        <v>0.03328417609638628</v>
      </c>
      <c r="I714" s="45">
        <f t="shared" si="467"/>
        <v>0.030363613017456742</v>
      </c>
      <c r="J714" s="45">
        <f t="shared" si="467"/>
        <v>0.029828558638694238</v>
      </c>
      <c r="K714" s="45">
        <f t="shared" si="467"/>
        <v>0.02765593157441422</v>
      </c>
      <c r="L714" s="45">
        <f t="shared" si="467"/>
        <v>0.02880897366124073</v>
      </c>
      <c r="M714" s="45">
        <f t="shared" si="467"/>
        <v>0.03003685078989462</v>
      </c>
      <c r="N714" s="45">
        <f t="shared" si="467"/>
        <v>0.034257879382358254</v>
      </c>
      <c r="O714" s="45">
        <f t="shared" si="467"/>
        <v>0.029156752909585457</v>
      </c>
      <c r="P714" s="45">
        <f t="shared" si="467"/>
        <v>0.027515284893199356</v>
      </c>
      <c r="Q714" s="45">
        <f t="shared" si="467"/>
        <v>0.02742412289019272</v>
      </c>
      <c r="R714" s="45">
        <f t="shared" si="467"/>
        <v>0.025084775084012433</v>
      </c>
      <c r="S714" s="45">
        <f t="shared" si="467"/>
        <v>0.026060738090593834</v>
      </c>
      <c r="T714" s="45">
        <f t="shared" si="459"/>
        <v>0.02675807322881901</v>
      </c>
      <c r="U714" s="45">
        <f t="shared" si="460"/>
        <v>0.027493753087263068</v>
      </c>
      <c r="V714" s="45">
        <f t="shared" si="461"/>
        <v>0.02827102980010994</v>
      </c>
      <c r="W714" s="45">
        <f t="shared" si="462"/>
        <v>0.02909353396584898</v>
      </c>
      <c r="X714" s="45">
        <f t="shared" si="463"/>
        <v>0.029965331351316415</v>
      </c>
    </row>
    <row r="715" spans="1:24" ht="12.75">
      <c r="A715" t="str">
        <f aca="true" t="shared" si="468" ref="A715:A720">A701</f>
        <v>30% Wilshire 5000/30% International/40% Fixed Income</v>
      </c>
      <c r="F715" s="4">
        <v>0.04</v>
      </c>
      <c r="G715" s="4">
        <f t="shared" si="464"/>
        <v>0.03597724724916234</v>
      </c>
      <c r="H715" s="4">
        <f aca="true" t="shared" si="469" ref="H715:S715">H$708/G701</f>
        <v>0.034947562904475545</v>
      </c>
      <c r="I715" s="4">
        <f t="shared" si="469"/>
        <v>0.03290419710547242</v>
      </c>
      <c r="J715" s="4">
        <f t="shared" si="469"/>
        <v>0.03028069889681528</v>
      </c>
      <c r="K715" s="4">
        <f t="shared" si="469"/>
        <v>0.027301689095060953</v>
      </c>
      <c r="L715" s="4">
        <f t="shared" si="469"/>
        <v>0.030539039766130167</v>
      </c>
      <c r="M715" s="4">
        <f t="shared" si="469"/>
        <v>0.03398085567344782</v>
      </c>
      <c r="N715" s="4">
        <f t="shared" si="469"/>
        <v>0.03960119792628737</v>
      </c>
      <c r="O715" s="4">
        <f t="shared" si="469"/>
        <v>0.03415415177577804</v>
      </c>
      <c r="P715" s="4">
        <f t="shared" si="469"/>
        <v>0.03285932244387326</v>
      </c>
      <c r="Q715" s="4">
        <f t="shared" si="469"/>
        <v>0.03290243890799161</v>
      </c>
      <c r="R715" s="4">
        <f t="shared" si="469"/>
        <v>0.030291606076605932</v>
      </c>
      <c r="S715" s="4">
        <f t="shared" si="469"/>
        <v>0.03163912748491931</v>
      </c>
      <c r="T715" s="4">
        <f t="shared" si="459"/>
        <v>0.03267286853788754</v>
      </c>
      <c r="U715" s="4">
        <f t="shared" si="460"/>
        <v>0.033776441779837796</v>
      </c>
      <c r="V715" s="4">
        <f t="shared" si="461"/>
        <v>0.034957170618004685</v>
      </c>
      <c r="W715" s="4">
        <f t="shared" si="462"/>
        <v>0.036223439575620645</v>
      </c>
      <c r="X715" s="4">
        <f t="shared" si="463"/>
        <v>0.0375848937015758</v>
      </c>
    </row>
    <row r="716" spans="1:24" ht="12.75">
      <c r="A716" t="str">
        <f t="shared" si="468"/>
        <v>Asset Allocation (MPT) Portfolio (25% FI)</v>
      </c>
      <c r="F716" s="4">
        <v>0.04</v>
      </c>
      <c r="G716" s="4">
        <f t="shared" si="464"/>
        <v>0.034942324951144015</v>
      </c>
      <c r="H716" s="4">
        <f aca="true" t="shared" si="470" ref="H716:S716">H$708/G702</f>
        <v>0.032070890475497875</v>
      </c>
      <c r="I716" s="4">
        <f t="shared" si="470"/>
        <v>0.02870391695658503</v>
      </c>
      <c r="J716" s="4">
        <f t="shared" si="470"/>
        <v>0.02813588876048541</v>
      </c>
      <c r="K716" s="4">
        <f t="shared" si="470"/>
        <v>0.025437102724871406</v>
      </c>
      <c r="L716" s="4">
        <f t="shared" si="470"/>
        <v>0.026809160295446496</v>
      </c>
      <c r="M716" s="4">
        <f t="shared" si="470"/>
        <v>0.02847128555905439</v>
      </c>
      <c r="N716" s="4">
        <f t="shared" si="470"/>
        <v>0.03353509979542651</v>
      </c>
      <c r="O716" s="4">
        <f t="shared" si="470"/>
        <v>0.027418117753711772</v>
      </c>
      <c r="P716" s="4">
        <f t="shared" si="470"/>
        <v>0.02524869885623515</v>
      </c>
      <c r="Q716" s="4">
        <f t="shared" si="470"/>
        <v>0.024814485586771243</v>
      </c>
      <c r="R716" s="4">
        <f t="shared" si="470"/>
        <v>0.02216622862433994</v>
      </c>
      <c r="S716" s="4">
        <f t="shared" si="470"/>
        <v>0.022959907220578214</v>
      </c>
      <c r="T716" s="4">
        <f t="shared" si="459"/>
        <v>0.023499452469000866</v>
      </c>
      <c r="U716" s="4">
        <f t="shared" si="460"/>
        <v>0.02406496599353405</v>
      </c>
      <c r="V716" s="4">
        <f t="shared" si="461"/>
        <v>0.024658368800166072</v>
      </c>
      <c r="W716" s="4">
        <f t="shared" si="462"/>
        <v>0.02528177616065884</v>
      </c>
      <c r="X716" s="4">
        <f t="shared" si="463"/>
        <v>0.025937522806412542</v>
      </c>
    </row>
    <row r="717" spans="1:24" ht="13.5" thickBot="1">
      <c r="A717" s="18" t="str">
        <f t="shared" si="468"/>
        <v>Real Estate (REIT) Portfolio</v>
      </c>
      <c r="B717" s="18"/>
      <c r="C717" s="18"/>
      <c r="D717" s="18"/>
      <c r="E717" s="18"/>
      <c r="F717" s="31">
        <v>0.04</v>
      </c>
      <c r="G717" s="31">
        <f t="shared" si="464"/>
        <v>0.037420951961687036</v>
      </c>
      <c r="H717" s="31">
        <f aca="true" t="shared" si="471" ref="H717:S717">H$708/G703</f>
        <v>0.03126320781319532</v>
      </c>
      <c r="I717" s="31">
        <f t="shared" si="471"/>
        <v>0.028411759002173756</v>
      </c>
      <c r="J717" s="31">
        <f t="shared" si="471"/>
        <v>0.03332347986469056</v>
      </c>
      <c r="K717" s="31">
        <f t="shared" si="471"/>
        <v>0.036298087645033346</v>
      </c>
      <c r="L717" s="31">
        <f t="shared" si="471"/>
        <v>0.032090579059911965</v>
      </c>
      <c r="M717" s="31">
        <f t="shared" si="471"/>
        <v>0.03011144521548205</v>
      </c>
      <c r="N717" s="31">
        <f t="shared" si="471"/>
        <v>0.030635040296295407</v>
      </c>
      <c r="O717" s="31">
        <f t="shared" si="471"/>
        <v>0.02523350986238458</v>
      </c>
      <c r="P717" s="31">
        <f t="shared" si="471"/>
        <v>0.02157335402477862</v>
      </c>
      <c r="Q717" s="31">
        <f t="shared" si="471"/>
        <v>0.02093860274972068</v>
      </c>
      <c r="R717" s="31">
        <f t="shared" si="471"/>
        <v>0.01711433713497127</v>
      </c>
      <c r="S717" s="31">
        <f t="shared" si="471"/>
        <v>0.017636014029085104</v>
      </c>
      <c r="T717" s="31">
        <f t="shared" si="459"/>
        <v>0.017952626807317892</v>
      </c>
      <c r="U717" s="31">
        <f t="shared" si="460"/>
        <v>0.01828081546509621</v>
      </c>
      <c r="V717" s="31">
        <f t="shared" si="461"/>
        <v>0.01862122667365095</v>
      </c>
      <c r="W717" s="31">
        <f t="shared" si="462"/>
        <v>0.01897455618541142</v>
      </c>
      <c r="X717" s="31">
        <f t="shared" si="463"/>
        <v>0.01934155358053849</v>
      </c>
    </row>
    <row r="718" spans="1:24" ht="12.75">
      <c r="A718" t="str">
        <f t="shared" si="468"/>
        <v>Warren Buffett (BRKa) Portfolio</v>
      </c>
      <c r="F718" s="4">
        <v>0.04</v>
      </c>
      <c r="G718" s="4">
        <f t="shared" si="464"/>
        <v>0.029325712652143152</v>
      </c>
      <c r="H718" s="4">
        <f aca="true" t="shared" si="472" ref="H718:S718">H$708/G704</f>
        <v>0.029399705808894963</v>
      </c>
      <c r="I718" s="4">
        <f t="shared" si="472"/>
        <v>0.02406530410725269</v>
      </c>
      <c r="J718" s="4">
        <f t="shared" si="472"/>
        <v>0.017815727843077216</v>
      </c>
      <c r="K718" s="4">
        <f t="shared" si="472"/>
        <v>0.021667920240062036</v>
      </c>
      <c r="L718" s="4">
        <f t="shared" si="472"/>
        <v>0.01884890739958805</v>
      </c>
      <c r="M718" s="4">
        <f t="shared" si="472"/>
        <v>0.018204173543683783</v>
      </c>
      <c r="N718" s="4">
        <f t="shared" si="472"/>
        <v>0.01934547307280907</v>
      </c>
      <c r="O718" s="4">
        <f t="shared" si="472"/>
        <v>0.01782931305979371</v>
      </c>
      <c r="P718" s="4">
        <f t="shared" si="472"/>
        <v>0.017819364647656093</v>
      </c>
      <c r="Q718" s="4">
        <f t="shared" si="472"/>
        <v>0.018642472638796533</v>
      </c>
      <c r="R718" s="4">
        <f t="shared" si="472"/>
        <v>0.016249141609230078</v>
      </c>
      <c r="S718" s="4">
        <f t="shared" si="472"/>
        <v>0.01672971921842252</v>
      </c>
      <c r="T718" s="4">
        <f t="shared" si="459"/>
        <v>0.01701436476359732</v>
      </c>
      <c r="U718" s="4">
        <f t="shared" si="460"/>
        <v>0.017308864090883138</v>
      </c>
      <c r="V718" s="4">
        <f t="shared" si="461"/>
        <v>0.017613737886085834</v>
      </c>
      <c r="W718" s="4">
        <f t="shared" si="462"/>
        <v>0.01792954417764792</v>
      </c>
      <c r="X718" s="4">
        <f t="shared" si="463"/>
        <v>0.018256881745449042</v>
      </c>
    </row>
    <row r="719" spans="1:24" ht="12.75">
      <c r="A719" t="str">
        <f t="shared" si="468"/>
        <v>Harry Dent Portfolio</v>
      </c>
      <c r="F719" s="4">
        <v>0.04</v>
      </c>
      <c r="G719" s="4">
        <f t="shared" si="464"/>
        <v>0.03128404807140943</v>
      </c>
      <c r="H719" s="4">
        <f aca="true" t="shared" si="473" ref="H719:S719">H$708/G705</f>
        <v>0.02716688713108497</v>
      </c>
      <c r="I719" s="4">
        <f t="shared" si="473"/>
        <v>0.02376775340064022</v>
      </c>
      <c r="J719" s="4">
        <f t="shared" si="473"/>
        <v>0.017754417323885618</v>
      </c>
      <c r="K719" s="4">
        <f t="shared" si="473"/>
        <v>0.015058597762977126</v>
      </c>
      <c r="L719" s="4">
        <f t="shared" si="473"/>
        <v>0.013598394040594132</v>
      </c>
      <c r="M719" s="4">
        <f t="shared" si="473"/>
        <v>0.015314557108222526</v>
      </c>
      <c r="N719" s="4">
        <f t="shared" si="473"/>
        <v>0.018781501963908875</v>
      </c>
      <c r="O719" s="4">
        <f t="shared" si="473"/>
        <v>0.014906500624512176</v>
      </c>
      <c r="P719" s="4">
        <f t="shared" si="473"/>
        <v>0.014815492269854243</v>
      </c>
      <c r="Q719" s="4">
        <f t="shared" si="473"/>
        <v>0.014619048058112556</v>
      </c>
      <c r="R719" s="4">
        <f t="shared" si="473"/>
        <v>0.013722024399143738</v>
      </c>
      <c r="S719" s="4">
        <f t="shared" si="473"/>
        <v>0.014091661587690379</v>
      </c>
      <c r="T719" s="4">
        <f t="shared" si="459"/>
        <v>0.014293074760259516</v>
      </c>
      <c r="U719" s="4">
        <f t="shared" si="460"/>
        <v>0.01450032904738211</v>
      </c>
      <c r="V719" s="4">
        <f t="shared" si="461"/>
        <v>0.014713682281969299</v>
      </c>
      <c r="W719" s="4">
        <f t="shared" si="462"/>
        <v>0.014933407698228141</v>
      </c>
      <c r="X719" s="4">
        <f t="shared" si="463"/>
        <v>0.015159795099064064</v>
      </c>
    </row>
    <row r="720" spans="1:24" ht="12.75">
      <c r="A720" t="str">
        <f t="shared" si="468"/>
        <v>HealthCare/Computer Tech Portfolio</v>
      </c>
      <c r="F720" s="4">
        <v>0.04</v>
      </c>
      <c r="G720" s="4">
        <f t="shared" si="464"/>
        <v>0.03109551699451487</v>
      </c>
      <c r="H720" s="4">
        <f aca="true" t="shared" si="474" ref="H720:S720">H$708/G706</f>
        <v>0.027311739029211017</v>
      </c>
      <c r="I720" s="4">
        <f t="shared" si="474"/>
        <v>0.025367111581402094</v>
      </c>
      <c r="J720" s="4">
        <f t="shared" si="474"/>
        <v>0.01729176111726692</v>
      </c>
      <c r="K720" s="4">
        <f t="shared" si="474"/>
        <v>0.013496088757904832</v>
      </c>
      <c r="L720" s="4">
        <f t="shared" si="474"/>
        <v>0.01252877714774837</v>
      </c>
      <c r="M720" s="4">
        <f t="shared" si="474"/>
        <v>0.014410427846325402</v>
      </c>
      <c r="N720" s="4">
        <f t="shared" si="474"/>
        <v>0.018489160726853925</v>
      </c>
      <c r="O720" s="4">
        <f t="shared" si="474"/>
        <v>0.014286154639699813</v>
      </c>
      <c r="P720" s="4">
        <f t="shared" si="474"/>
        <v>0.014445300626610936</v>
      </c>
      <c r="Q720" s="4">
        <f t="shared" si="474"/>
        <v>0.01419698099186369</v>
      </c>
      <c r="R720" s="4">
        <f t="shared" si="474"/>
        <v>0.013502461691622685</v>
      </c>
      <c r="S720" s="4">
        <f t="shared" si="474"/>
        <v>0.013863098239379977</v>
      </c>
      <c r="T720" s="4">
        <f t="shared" si="459"/>
        <v>0.014057985473040513</v>
      </c>
      <c r="U720" s="4">
        <f t="shared" si="460"/>
        <v>0.014258430278767793</v>
      </c>
      <c r="V720" s="4">
        <f t="shared" si="461"/>
        <v>0.014464673821963373</v>
      </c>
      <c r="W720" s="4">
        <f t="shared" si="462"/>
        <v>0.014676971426339652</v>
      </c>
      <c r="X720" s="4">
        <f t="shared" si="463"/>
        <v>0.014895593628402076</v>
      </c>
    </row>
    <row r="722" spans="6:24" ht="12.75">
      <c r="F722" s="10"/>
      <c r="G722" s="7" t="s">
        <v>59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2.75">
      <c r="A723" t="str">
        <f>A697</f>
        <v>Retire Early Withdrawal Study Portfolio</v>
      </c>
      <c r="F723" s="28">
        <f>0.25/0.04</f>
        <v>6.25</v>
      </c>
      <c r="G723" s="29">
        <f aca="true" t="shared" si="475" ref="G723:M723">(0.25*F697)/G$708</f>
        <v>7.651031234455958</v>
      </c>
      <c r="H723" s="29">
        <f t="shared" si="475"/>
        <v>8.50234096626848</v>
      </c>
      <c r="I723" s="29">
        <f t="shared" si="475"/>
        <v>10.283368396078378</v>
      </c>
      <c r="J723" s="29">
        <f t="shared" si="475"/>
        <v>12.144149624826888</v>
      </c>
      <c r="K723" s="29">
        <f t="shared" si="475"/>
        <v>13.509961656516012</v>
      </c>
      <c r="L723" s="29">
        <f t="shared" si="475"/>
        <v>12.165756769337502</v>
      </c>
      <c r="M723" s="29">
        <f t="shared" si="475"/>
        <v>10.940155778446728</v>
      </c>
      <c r="N723" s="29">
        <f aca="true" t="shared" si="476" ref="N723:S723">(0.25*M697)/N$708</f>
        <v>8.80967199109015</v>
      </c>
      <c r="O723" s="29">
        <f t="shared" si="476"/>
        <v>10.270052568505433</v>
      </c>
      <c r="P723" s="29">
        <f t="shared" si="476"/>
        <v>10.562339179644917</v>
      </c>
      <c r="Q723" s="29">
        <f t="shared" si="476"/>
        <v>10.32965274426641</v>
      </c>
      <c r="R723" s="29">
        <f t="shared" si="476"/>
        <v>11.15662466101794</v>
      </c>
      <c r="S723" s="29">
        <f t="shared" si="476"/>
        <v>10.768296738487956</v>
      </c>
      <c r="T723" s="29">
        <f>(0.25*S697)/T$708</f>
        <v>10.518296738487956</v>
      </c>
      <c r="U723" s="29">
        <f>(0.25*T697)/U$708</f>
        <v>10.268296738487956</v>
      </c>
      <c r="V723" s="29">
        <f>(0.25*U697)/V$708</f>
        <v>10.018296738487956</v>
      </c>
      <c r="W723" s="29">
        <f>(0.25*V697)/W$708</f>
        <v>9.768296738487956</v>
      </c>
      <c r="X723" s="29">
        <f>(0.25*W697)/X$708</f>
        <v>9.518296738487956</v>
      </c>
    </row>
    <row r="724" spans="1:24" ht="12.75">
      <c r="A724" t="str">
        <f>A698</f>
        <v>One-Fund 60/40 Portfolio</v>
      </c>
      <c r="F724" s="28">
        <f>0.4/0.04</f>
        <v>10</v>
      </c>
      <c r="G724" s="29">
        <f>(0.4*F698)/G$708</f>
        <v>12.021507979274611</v>
      </c>
      <c r="H724" s="29">
        <f aca="true" t="shared" si="477" ref="H724:S724">(0.4*G698)/H$708</f>
        <v>12.851503256216219</v>
      </c>
      <c r="I724" s="29">
        <f t="shared" si="477"/>
        <v>14.985248558424715</v>
      </c>
      <c r="J724" s="29">
        <f t="shared" si="477"/>
        <v>16.906247187208333</v>
      </c>
      <c r="K724" s="29">
        <f t="shared" si="477"/>
        <v>18.252822290570784</v>
      </c>
      <c r="L724" s="29">
        <f t="shared" si="477"/>
        <v>16.85939378660378</v>
      </c>
      <c r="M724" s="29">
        <f t="shared" si="477"/>
        <v>15.782056739146727</v>
      </c>
      <c r="N724" s="29">
        <f t="shared" si="477"/>
        <v>13.56533848346401</v>
      </c>
      <c r="O724" s="29">
        <f t="shared" si="477"/>
        <v>15.483048695093489</v>
      </c>
      <c r="P724" s="29">
        <f t="shared" si="477"/>
        <v>16.014698636715394</v>
      </c>
      <c r="Q724" s="29">
        <f t="shared" si="477"/>
        <v>15.714509081783314</v>
      </c>
      <c r="R724" s="29">
        <f t="shared" si="477"/>
        <v>16.657756477019532</v>
      </c>
      <c r="S724" s="29">
        <f t="shared" si="477"/>
        <v>16.05156054121343</v>
      </c>
      <c r="T724" s="29">
        <f>(0.4*S698)/T$708</f>
        <v>15.651560541213431</v>
      </c>
      <c r="U724" s="29">
        <f>(0.4*T698)/U$708</f>
        <v>15.251560541213433</v>
      </c>
      <c r="V724" s="29">
        <f>(0.4*U698)/V$708</f>
        <v>14.851560541213432</v>
      </c>
      <c r="W724" s="29">
        <f>(0.4*V698)/W$708</f>
        <v>14.451560541213434</v>
      </c>
      <c r="X724" s="29">
        <f>(0.4*W698)/X$708</f>
        <v>14.051560541213432</v>
      </c>
    </row>
    <row r="725" spans="1:24" ht="13.5" thickBot="1">
      <c r="A725" t="str">
        <f>A699</f>
        <v>100% Fixed Income Portfolio</v>
      </c>
      <c r="F725" s="28">
        <f>1/0.04</f>
        <v>25</v>
      </c>
      <c r="G725" s="29">
        <f aca="true" t="shared" si="478" ref="G725:M725">(1*F699)/G$708</f>
        <v>26.27443361658031</v>
      </c>
      <c r="H725" s="29">
        <f t="shared" si="478"/>
        <v>25.707584349932368</v>
      </c>
      <c r="I725" s="29">
        <f t="shared" si="478"/>
        <v>26.001270041681156</v>
      </c>
      <c r="J725" s="29">
        <f t="shared" si="478"/>
        <v>26.19430057959202</v>
      </c>
      <c r="K725" s="29">
        <f t="shared" si="478"/>
        <v>25.348672566775797</v>
      </c>
      <c r="L725" s="29">
        <f t="shared" si="478"/>
        <v>25.372682676381746</v>
      </c>
      <c r="M725" s="29">
        <f t="shared" si="478"/>
        <v>26.02070556803338</v>
      </c>
      <c r="N725" s="29">
        <f aca="true" t="shared" si="479" ref="N725:S725">(1*M699)/N$708</f>
        <v>25.62546045566184</v>
      </c>
      <c r="O725" s="29">
        <f t="shared" si="479"/>
        <v>25.142908395127247</v>
      </c>
      <c r="P725" s="29">
        <f t="shared" si="479"/>
        <v>23.931944699095233</v>
      </c>
      <c r="Q725" s="29">
        <f t="shared" si="479"/>
        <v>22.545372800750275</v>
      </c>
      <c r="R725" s="29">
        <f t="shared" si="479"/>
        <v>22.1613367849744</v>
      </c>
      <c r="S725" s="29">
        <f t="shared" si="479"/>
        <v>20.892949098921065</v>
      </c>
      <c r="T725" s="29">
        <f>(1*S699)/T$708</f>
        <v>19.892949098921065</v>
      </c>
      <c r="U725" s="29">
        <f>(1*T699)/U$708</f>
        <v>18.892949098921065</v>
      </c>
      <c r="V725" s="29">
        <f>(1*U699)/V$708</f>
        <v>17.892949098921065</v>
      </c>
      <c r="W725" s="29">
        <f>(1*V699)/W$708</f>
        <v>16.892949098921065</v>
      </c>
      <c r="X725" s="29">
        <f>(1*W699)/X$708</f>
        <v>15.892949098921061</v>
      </c>
    </row>
    <row r="726" spans="1:24" ht="12.75">
      <c r="A726" s="46" t="str">
        <f>A700</f>
        <v>Asset Allocation (MPT) Portfolio (40% FI)</v>
      </c>
      <c r="B726" s="46"/>
      <c r="C726" s="46"/>
      <c r="D726" s="46"/>
      <c r="E726" s="46"/>
      <c r="F726" s="47">
        <v>10</v>
      </c>
      <c r="G726" s="48">
        <f aca="true" t="shared" si="480" ref="G726:M726">(0.4*F700)/G$708</f>
        <v>11.259902835233163</v>
      </c>
      <c r="H726" s="48">
        <f t="shared" si="480"/>
        <v>12.017722741330788</v>
      </c>
      <c r="I726" s="48">
        <f t="shared" si="480"/>
        <v>13.173662823657738</v>
      </c>
      <c r="J726" s="48">
        <f t="shared" si="480"/>
        <v>13.40996743574165</v>
      </c>
      <c r="K726" s="48">
        <f t="shared" si="480"/>
        <v>14.463443363811997</v>
      </c>
      <c r="L726" s="48">
        <f t="shared" si="480"/>
        <v>13.884562661048752</v>
      </c>
      <c r="M726" s="48">
        <f t="shared" si="480"/>
        <v>13.316975298042001</v>
      </c>
      <c r="N726" s="48">
        <f aca="true" t="shared" si="481" ref="N726:S726">(0.4*M700)/N$708</f>
        <v>11.676145961503607</v>
      </c>
      <c r="O726" s="48">
        <f t="shared" si="481"/>
        <v>13.718948788309605</v>
      </c>
      <c r="P726" s="48">
        <f t="shared" si="481"/>
        <v>14.537374464869288</v>
      </c>
      <c r="Q726" s="48">
        <f t="shared" si="481"/>
        <v>14.585698933804226</v>
      </c>
      <c r="R726" s="48">
        <f t="shared" si="481"/>
        <v>15.945927306916005</v>
      </c>
      <c r="S726" s="48">
        <f t="shared" si="481"/>
        <v>15.348759448389261</v>
      </c>
      <c r="T726" s="48">
        <f>(0.4*S700)/T$708</f>
        <v>14.948759448389264</v>
      </c>
      <c r="U726" s="48">
        <f>(0.4*T700)/U$708</f>
        <v>14.548759448389262</v>
      </c>
      <c r="V726" s="48">
        <f>(0.4*U700)/V$708</f>
        <v>14.148759448389265</v>
      </c>
      <c r="W726" s="48">
        <f>(0.4*V700)/W$708</f>
        <v>13.748759448389261</v>
      </c>
      <c r="X726" s="48">
        <f>(0.4*W700)/X$708</f>
        <v>13.348759448389265</v>
      </c>
    </row>
    <row r="727" spans="1:24" ht="12.75">
      <c r="A727" t="str">
        <f aca="true" t="shared" si="482" ref="A727:A732">A701</f>
        <v>30% Wilshire 5000/30% International/40% Fixed Income</v>
      </c>
      <c r="F727" s="28">
        <f aca="true" t="shared" si="483" ref="F727:F732">0.25/0.04</f>
        <v>6.25</v>
      </c>
      <c r="G727" s="29">
        <f aca="true" t="shared" si="484" ref="G727:S727">(0.25*F701)/G$708</f>
        <v>6.94883625388601</v>
      </c>
      <c r="H727" s="29">
        <f t="shared" si="484"/>
        <v>7.153574647918693</v>
      </c>
      <c r="I727" s="29">
        <f t="shared" si="484"/>
        <v>7.597814929160559</v>
      </c>
      <c r="J727" s="29">
        <f t="shared" si="484"/>
        <v>8.25608420901716</v>
      </c>
      <c r="K727" s="29">
        <f t="shared" si="484"/>
        <v>9.156942602691442</v>
      </c>
      <c r="L727" s="29">
        <f t="shared" si="484"/>
        <v>8.18624298322787</v>
      </c>
      <c r="M727" s="29">
        <f t="shared" si="484"/>
        <v>7.357083718034404</v>
      </c>
      <c r="N727" s="29">
        <f t="shared" si="484"/>
        <v>6.312940342495281</v>
      </c>
      <c r="O727" s="29">
        <f t="shared" si="484"/>
        <v>7.319754319804211</v>
      </c>
      <c r="P727" s="29">
        <f t="shared" si="484"/>
        <v>7.608190960937278</v>
      </c>
      <c r="Q727" s="29">
        <f t="shared" si="484"/>
        <v>7.598220931253761</v>
      </c>
      <c r="R727" s="29">
        <f t="shared" si="484"/>
        <v>8.253111418647222</v>
      </c>
      <c r="S727" s="29">
        <f t="shared" si="484"/>
        <v>7.901608542118038</v>
      </c>
      <c r="T727" s="29">
        <f aca="true" t="shared" si="485" ref="T727:T732">(0.25*S701)/T$708</f>
        <v>7.651608542118038</v>
      </c>
      <c r="U727" s="29">
        <f aca="true" t="shared" si="486" ref="U727:U732">(0.25*T701)/U$708</f>
        <v>7.401608542118038</v>
      </c>
      <c r="V727" s="29">
        <f aca="true" t="shared" si="487" ref="V727:V732">(0.25*U701)/V$708</f>
        <v>7.151608542118038</v>
      </c>
      <c r="W727" s="29">
        <f aca="true" t="shared" si="488" ref="W727:W732">(0.25*V701)/W$708</f>
        <v>6.901608542118038</v>
      </c>
      <c r="X727" s="29">
        <f aca="true" t="shared" si="489" ref="X727:X732">(0.25*W701)/X$708</f>
        <v>6.651608542118037</v>
      </c>
    </row>
    <row r="728" spans="1:24" ht="12.75">
      <c r="A728" t="str">
        <f t="shared" si="482"/>
        <v>Asset Allocation (MPT) Portfolio (25% FI)</v>
      </c>
      <c r="F728" s="28">
        <f t="shared" si="483"/>
        <v>6.25</v>
      </c>
      <c r="G728" s="29">
        <f aca="true" t="shared" si="490" ref="G728:M732">(0.25*F702)/G$708</f>
        <v>7.154646988989637</v>
      </c>
      <c r="H728" s="29">
        <f t="shared" si="490"/>
        <v>7.795231011468164</v>
      </c>
      <c r="I728" s="29">
        <f t="shared" si="490"/>
        <v>8.709612711677211</v>
      </c>
      <c r="J728" s="29">
        <f t="shared" si="490"/>
        <v>8.885448834696307</v>
      </c>
      <c r="K728" s="29">
        <f t="shared" si="490"/>
        <v>9.828163321271639</v>
      </c>
      <c r="L728" s="29">
        <f t="shared" si="490"/>
        <v>9.325170846267133</v>
      </c>
      <c r="M728" s="29">
        <f t="shared" si="490"/>
        <v>8.780776669934928</v>
      </c>
      <c r="N728" s="29">
        <f aca="true" t="shared" si="491" ref="N728:S732">(0.25*M702)/N$708</f>
        <v>7.454875683241438</v>
      </c>
      <c r="O728" s="29">
        <f t="shared" si="491"/>
        <v>9.118058440250001</v>
      </c>
      <c r="P728" s="29">
        <f t="shared" si="491"/>
        <v>9.901500327739171</v>
      </c>
      <c r="Q728" s="29">
        <f t="shared" si="491"/>
        <v>10.074760531537134</v>
      </c>
      <c r="R728" s="29">
        <f t="shared" si="491"/>
        <v>11.27841836502056</v>
      </c>
      <c r="S728" s="29">
        <f t="shared" si="491"/>
        <v>10.888545741854443</v>
      </c>
      <c r="T728" s="29">
        <f t="shared" si="485"/>
        <v>10.63854574185444</v>
      </c>
      <c r="U728" s="29">
        <f t="shared" si="486"/>
        <v>10.388545741854438</v>
      </c>
      <c r="V728" s="29">
        <f t="shared" si="487"/>
        <v>10.138545741854434</v>
      </c>
      <c r="W728" s="29">
        <f t="shared" si="488"/>
        <v>9.888545741854438</v>
      </c>
      <c r="X728" s="29">
        <f t="shared" si="489"/>
        <v>9.638545741854438</v>
      </c>
    </row>
    <row r="729" spans="1:24" ht="13.5" thickBot="1">
      <c r="A729" s="18" t="str">
        <f t="shared" si="482"/>
        <v>Real Estate (REIT) Portfolio</v>
      </c>
      <c r="B729" s="18"/>
      <c r="C729" s="18"/>
      <c r="D729" s="18"/>
      <c r="E729" s="18"/>
      <c r="F729" s="32">
        <f t="shared" si="483"/>
        <v>6.25</v>
      </c>
      <c r="G729" s="33">
        <f t="shared" si="490"/>
        <v>6.6807493367875646</v>
      </c>
      <c r="H729" s="33">
        <f t="shared" si="490"/>
        <v>7.99662022828259</v>
      </c>
      <c r="I729" s="33">
        <f t="shared" si="490"/>
        <v>8.79917360909871</v>
      </c>
      <c r="J729" s="33">
        <f t="shared" si="490"/>
        <v>7.502217686001608</v>
      </c>
      <c r="K729" s="33">
        <f t="shared" si="490"/>
        <v>6.88741518409462</v>
      </c>
      <c r="L729" s="33">
        <f t="shared" si="490"/>
        <v>7.790448390889392</v>
      </c>
      <c r="M729" s="33">
        <f t="shared" si="490"/>
        <v>8.302490903739832</v>
      </c>
      <c r="N729" s="33">
        <f t="shared" si="491"/>
        <v>8.160589886027722</v>
      </c>
      <c r="O729" s="33">
        <f t="shared" si="491"/>
        <v>9.907460411310963</v>
      </c>
      <c r="P729" s="33">
        <f t="shared" si="491"/>
        <v>11.588369602281416</v>
      </c>
      <c r="Q729" s="33">
        <f t="shared" si="491"/>
        <v>11.939669661259275</v>
      </c>
      <c r="R729" s="33">
        <f t="shared" si="491"/>
        <v>14.607635576440318</v>
      </c>
      <c r="S729" s="33">
        <f t="shared" si="491"/>
        <v>14.175538734983027</v>
      </c>
      <c r="T729" s="33">
        <f t="shared" si="485"/>
        <v>13.925538734983029</v>
      </c>
      <c r="U729" s="33">
        <f t="shared" si="486"/>
        <v>13.675538734983027</v>
      </c>
      <c r="V729" s="33">
        <f t="shared" si="487"/>
        <v>13.425538734983029</v>
      </c>
      <c r="W729" s="33">
        <f t="shared" si="488"/>
        <v>13.17553873498303</v>
      </c>
      <c r="X729" s="33">
        <f t="shared" si="489"/>
        <v>12.925538734983032</v>
      </c>
    </row>
    <row r="730" spans="1:24" ht="12.75">
      <c r="A730" t="str">
        <f t="shared" si="482"/>
        <v>Warren Buffett (BRKa) Portfolio</v>
      </c>
      <c r="F730" s="28">
        <f t="shared" si="483"/>
        <v>6.25</v>
      </c>
      <c r="G730" s="29">
        <f t="shared" si="490"/>
        <v>8.524942018134714</v>
      </c>
      <c r="H730" s="29">
        <f t="shared" si="490"/>
        <v>8.503486450682843</v>
      </c>
      <c r="I730" s="29">
        <f t="shared" si="490"/>
        <v>10.388399784428909</v>
      </c>
      <c r="J730" s="29">
        <f t="shared" si="490"/>
        <v>14.032544850371876</v>
      </c>
      <c r="K730" s="29">
        <f t="shared" si="490"/>
        <v>11.537793993618846</v>
      </c>
      <c r="L730" s="29">
        <f t="shared" si="490"/>
        <v>13.263368252605655</v>
      </c>
      <c r="M730" s="29">
        <f t="shared" si="490"/>
        <v>13.733114519046174</v>
      </c>
      <c r="N730" s="29">
        <f t="shared" si="491"/>
        <v>12.922919954404538</v>
      </c>
      <c r="O730" s="29">
        <f t="shared" si="491"/>
        <v>14.021852617741434</v>
      </c>
      <c r="P730" s="29">
        <f t="shared" si="491"/>
        <v>14.029680908566192</v>
      </c>
      <c r="Q730" s="29">
        <f t="shared" si="491"/>
        <v>13.410238268486406</v>
      </c>
      <c r="R730" s="29">
        <f t="shared" si="491"/>
        <v>15.38542810519857</v>
      </c>
      <c r="S730" s="29">
        <f t="shared" si="491"/>
        <v>14.943466578010687</v>
      </c>
      <c r="T730" s="29">
        <f t="shared" si="485"/>
        <v>14.693466578010689</v>
      </c>
      <c r="U730" s="29">
        <f t="shared" si="486"/>
        <v>14.44346657801069</v>
      </c>
      <c r="V730" s="29">
        <f t="shared" si="487"/>
        <v>14.193466578010693</v>
      </c>
      <c r="W730" s="29">
        <f t="shared" si="488"/>
        <v>13.943466578010693</v>
      </c>
      <c r="X730" s="29">
        <f t="shared" si="489"/>
        <v>13.693466578010694</v>
      </c>
    </row>
    <row r="731" spans="1:24" ht="12.75">
      <c r="A731" t="str">
        <f t="shared" si="482"/>
        <v>Harry Dent Portfolio</v>
      </c>
      <c r="F731" s="28">
        <f t="shared" si="483"/>
        <v>6.25</v>
      </c>
      <c r="G731" s="29">
        <f t="shared" si="490"/>
        <v>7.991293180132773</v>
      </c>
      <c r="H731" s="29">
        <f t="shared" si="490"/>
        <v>9.202379308078484</v>
      </c>
      <c r="I731" s="29">
        <f t="shared" si="490"/>
        <v>10.51845312368757</v>
      </c>
      <c r="J731" s="29">
        <f t="shared" si="490"/>
        <v>14.081002797183693</v>
      </c>
      <c r="K731" s="29">
        <f t="shared" si="490"/>
        <v>16.60181139937523</v>
      </c>
      <c r="L731" s="29">
        <f t="shared" si="490"/>
        <v>18.384523882283172</v>
      </c>
      <c r="M731" s="29">
        <f t="shared" si="490"/>
        <v>16.32433757198063</v>
      </c>
      <c r="N731" s="29">
        <f t="shared" si="491"/>
        <v>13.310969510340966</v>
      </c>
      <c r="O731" s="29">
        <f t="shared" si="491"/>
        <v>16.771206488859043</v>
      </c>
      <c r="P731" s="29">
        <f t="shared" si="491"/>
        <v>16.874228371654336</v>
      </c>
      <c r="Q731" s="29">
        <f t="shared" si="491"/>
        <v>17.100976685090476</v>
      </c>
      <c r="R731" s="29">
        <f t="shared" si="491"/>
        <v>18.21888612992119</v>
      </c>
      <c r="S731" s="29">
        <f t="shared" si="491"/>
        <v>17.740988061931947</v>
      </c>
      <c r="T731" s="29">
        <f t="shared" si="485"/>
        <v>17.490988061931947</v>
      </c>
      <c r="U731" s="29">
        <f t="shared" si="486"/>
        <v>17.240988061931947</v>
      </c>
      <c r="V731" s="29">
        <f t="shared" si="487"/>
        <v>16.990988061931947</v>
      </c>
      <c r="W731" s="29">
        <f t="shared" si="488"/>
        <v>16.74098806193195</v>
      </c>
      <c r="X731" s="29">
        <f t="shared" si="489"/>
        <v>16.49098806193195</v>
      </c>
    </row>
    <row r="732" spans="1:24" ht="12.75">
      <c r="A732" t="str">
        <f t="shared" si="482"/>
        <v>HealthCare/Computer Tech Portfolio</v>
      </c>
      <c r="F732" s="28">
        <f t="shared" si="483"/>
        <v>6.25</v>
      </c>
      <c r="G732" s="29">
        <f t="shared" si="490"/>
        <v>8.03974412273316</v>
      </c>
      <c r="H732" s="29">
        <f t="shared" si="490"/>
        <v>9.15357311127698</v>
      </c>
      <c r="I732" s="29">
        <f t="shared" si="490"/>
        <v>9.855280495682747</v>
      </c>
      <c r="J732" s="29">
        <f t="shared" si="490"/>
        <v>14.45775235411731</v>
      </c>
      <c r="K732" s="29">
        <f t="shared" si="490"/>
        <v>18.52388528888207</v>
      </c>
      <c r="L732" s="29">
        <f t="shared" si="490"/>
        <v>19.954062320034893</v>
      </c>
      <c r="M732" s="29">
        <f t="shared" si="490"/>
        <v>17.348548056034918</v>
      </c>
      <c r="N732" s="29">
        <f t="shared" si="491"/>
        <v>13.52143581276225</v>
      </c>
      <c r="O732" s="29">
        <f t="shared" si="491"/>
        <v>17.499460582995138</v>
      </c>
      <c r="P732" s="29">
        <f t="shared" si="491"/>
        <v>17.30666646974819</v>
      </c>
      <c r="Q732" s="29">
        <f t="shared" si="491"/>
        <v>17.609377665806228</v>
      </c>
      <c r="R732" s="29">
        <f t="shared" si="491"/>
        <v>18.515142328091713</v>
      </c>
      <c r="S732" s="29">
        <f t="shared" si="491"/>
        <v>18.033486864418354</v>
      </c>
      <c r="T732" s="29">
        <f t="shared" si="485"/>
        <v>17.783486864418354</v>
      </c>
      <c r="U732" s="29">
        <f t="shared" si="486"/>
        <v>17.533486864418354</v>
      </c>
      <c r="V732" s="29">
        <f t="shared" si="487"/>
        <v>17.283486864418354</v>
      </c>
      <c r="W732" s="29">
        <f t="shared" si="488"/>
        <v>17.033486864418357</v>
      </c>
      <c r="X732" s="29">
        <f t="shared" si="489"/>
        <v>16.783486864418357</v>
      </c>
    </row>
    <row r="734" spans="1:24" ht="12.75">
      <c r="A734" t="str">
        <f>A697</f>
        <v>Retire Early Withdrawal Study Portfolio</v>
      </c>
      <c r="D734" t="s">
        <v>78</v>
      </c>
      <c r="E734" s="10">
        <f>E697</f>
        <v>100000</v>
      </c>
      <c r="F734" s="10">
        <f aca="true" t="shared" si="492" ref="F734:M734">F697</f>
        <v>125755.872</v>
      </c>
      <c r="G734" s="10">
        <f t="shared" si="492"/>
        <v>144002.38964559574</v>
      </c>
      <c r="H734" s="10">
        <f t="shared" si="492"/>
        <v>176904.04075116603</v>
      </c>
      <c r="I734" s="10">
        <f t="shared" si="492"/>
        <v>212405.45930635347</v>
      </c>
      <c r="J734" s="10">
        <f t="shared" si="492"/>
        <v>242765.8312835559</v>
      </c>
      <c r="K734" s="10">
        <f t="shared" si="492"/>
        <v>226770.35372572156</v>
      </c>
      <c r="L734" s="10">
        <f t="shared" si="492"/>
        <v>206254.32743717</v>
      </c>
      <c r="M734" s="10">
        <f t="shared" si="492"/>
        <v>170402.38464735384</v>
      </c>
      <c r="N734" s="10">
        <f aca="true" t="shared" si="493" ref="N734:S734">N697</f>
        <v>202476.5121157372</v>
      </c>
      <c r="O734" s="10">
        <f t="shared" si="493"/>
        <v>214423.21560168048</v>
      </c>
      <c r="P734" s="10">
        <f t="shared" si="493"/>
        <v>218056.70144383542</v>
      </c>
      <c r="Q734" s="10">
        <f t="shared" si="493"/>
        <v>240383.32203752827</v>
      </c>
      <c r="R734" s="10">
        <f t="shared" si="493"/>
        <v>234996.76182462074</v>
      </c>
      <c r="S734" s="10">
        <f t="shared" si="493"/>
        <v>229541.00666826678</v>
      </c>
      <c r="T734" s="10">
        <f>T697</f>
        <v>224085.25151191282</v>
      </c>
      <c r="U734" s="10">
        <f>U697</f>
        <v>218629.49635555886</v>
      </c>
      <c r="V734" s="10">
        <f>V697</f>
        <v>213173.7411992049</v>
      </c>
      <c r="W734" s="10">
        <f>W697</f>
        <v>207717.98604285094</v>
      </c>
      <c r="X734" s="10">
        <f>X697</f>
        <v>202262.230886497</v>
      </c>
    </row>
    <row r="735" spans="1:24" ht="12.75">
      <c r="A735" t="str">
        <f>A699</f>
        <v>100% Fixed Income Portfolio</v>
      </c>
      <c r="D735" s="38" t="s">
        <v>77</v>
      </c>
      <c r="E735" s="10">
        <f>E699</f>
        <v>100000</v>
      </c>
      <c r="F735" s="10">
        <f aca="true" t="shared" si="494" ref="F735:M735">F699</f>
        <v>107964.672</v>
      </c>
      <c r="G735" s="10">
        <f t="shared" si="494"/>
        <v>108851.00918361249</v>
      </c>
      <c r="H735" s="10">
        <f t="shared" si="494"/>
        <v>111824.49071818162</v>
      </c>
      <c r="I735" s="10">
        <f t="shared" si="494"/>
        <v>114536.88849572773</v>
      </c>
      <c r="J735" s="10">
        <f t="shared" si="494"/>
        <v>113875.07463131749</v>
      </c>
      <c r="K735" s="10">
        <f t="shared" si="494"/>
        <v>118237.03889912028</v>
      </c>
      <c r="L735" s="10">
        <f t="shared" si="494"/>
        <v>122641.83515898103</v>
      </c>
      <c r="M735" s="10">
        <f t="shared" si="494"/>
        <v>123916.06559664023</v>
      </c>
      <c r="N735" s="10">
        <f aca="true" t="shared" si="495" ref="N735:S735">N699</f>
        <v>123924.59440525791</v>
      </c>
      <c r="O735" s="10">
        <f t="shared" si="495"/>
        <v>121458.99811357183</v>
      </c>
      <c r="P735" s="10">
        <f t="shared" si="495"/>
        <v>118981.96743549647</v>
      </c>
      <c r="Q735" s="10">
        <f t="shared" si="495"/>
        <v>119373.37499078692</v>
      </c>
      <c r="R735" s="10">
        <f t="shared" si="495"/>
        <v>113986.81477787941</v>
      </c>
      <c r="S735" s="10">
        <f t="shared" si="495"/>
        <v>108531.05962152545</v>
      </c>
      <c r="T735" s="10">
        <f>T699</f>
        <v>103075.30446517149</v>
      </c>
      <c r="U735" s="10">
        <f>U699</f>
        <v>97619.54930881753</v>
      </c>
      <c r="V735" s="10">
        <f>V699</f>
        <v>92163.79415246357</v>
      </c>
      <c r="W735" s="10">
        <f>W699</f>
        <v>86708.0389961096</v>
      </c>
      <c r="X735" s="10">
        <f>X699</f>
        <v>81252.28383975563</v>
      </c>
    </row>
    <row r="736" spans="1:24" ht="12.75">
      <c r="A736" t="str">
        <f>A222</f>
        <v>30% Wilshire 5000/30% International/40% Fixed Income</v>
      </c>
      <c r="D736" t="s">
        <v>100</v>
      </c>
      <c r="E736" s="10">
        <f>E701</f>
        <v>100000</v>
      </c>
      <c r="F736" s="10">
        <f aca="true" t="shared" si="496" ref="F736:P736">F701</f>
        <v>114214.272</v>
      </c>
      <c r="G736" s="10">
        <f t="shared" si="496"/>
        <v>121158.61359774998</v>
      </c>
      <c r="H736" s="10">
        <f t="shared" si="496"/>
        <v>130704.65922047598</v>
      </c>
      <c r="I736" s="10">
        <f t="shared" si="496"/>
        <v>144401.8241428098</v>
      </c>
      <c r="J736" s="10">
        <f t="shared" si="496"/>
        <v>164544.7144467668</v>
      </c>
      <c r="K736" s="10">
        <f t="shared" si="496"/>
        <v>152592.00493553697</v>
      </c>
      <c r="L736" s="10">
        <f t="shared" si="496"/>
        <v>138702.81053507843</v>
      </c>
      <c r="M736" s="10">
        <f t="shared" si="496"/>
        <v>122108.98312509834</v>
      </c>
      <c r="N736" s="10">
        <f t="shared" si="496"/>
        <v>144310.68529902754</v>
      </c>
      <c r="O736" s="10">
        <f t="shared" si="496"/>
        <v>154451.84471065752</v>
      </c>
      <c r="P736" s="10">
        <f t="shared" si="496"/>
        <v>160396.77558670615</v>
      </c>
      <c r="Q736" s="10">
        <f>Q701</f>
        <v>177823.52640151142</v>
      </c>
      <c r="R736" s="10">
        <f>R701</f>
        <v>172436.9661886039</v>
      </c>
      <c r="S736" s="10">
        <f>S701</f>
        <v>166981.21103224994</v>
      </c>
      <c r="T736" s="10">
        <f>T701</f>
        <v>161525.45587589598</v>
      </c>
      <c r="U736" s="10">
        <f>U701</f>
        <v>156069.70071954202</v>
      </c>
      <c r="V736" s="10">
        <f>V701</f>
        <v>150613.94556318806</v>
      </c>
      <c r="W736" s="10">
        <f>W701</f>
        <v>145158.1904068341</v>
      </c>
      <c r="X736" s="10">
        <f>X701</f>
        <v>139702.4352504801</v>
      </c>
    </row>
    <row r="737" spans="1:24" ht="12.75">
      <c r="A737" t="str">
        <f>A700</f>
        <v>Asset Allocation (MPT) Portfolio (40% FI)</v>
      </c>
      <c r="D737" t="s">
        <v>83</v>
      </c>
      <c r="E737" s="10">
        <f>E700</f>
        <v>100000</v>
      </c>
      <c r="F737" s="10">
        <f aca="true" t="shared" si="497" ref="F737:M737">F700</f>
        <v>115670.59200000002</v>
      </c>
      <c r="G737" s="10">
        <f t="shared" si="497"/>
        <v>127213.5521055042</v>
      </c>
      <c r="H737" s="10">
        <f t="shared" si="497"/>
        <v>141640.97886248105</v>
      </c>
      <c r="I737" s="10">
        <f t="shared" si="497"/>
        <v>146590.66198884585</v>
      </c>
      <c r="J737" s="10">
        <f t="shared" si="497"/>
        <v>162437.07517042352</v>
      </c>
      <c r="K737" s="10">
        <f t="shared" si="497"/>
        <v>161755.6168961834</v>
      </c>
      <c r="L737" s="10">
        <f t="shared" si="497"/>
        <v>156915.25783654282</v>
      </c>
      <c r="M737" s="10">
        <f t="shared" si="497"/>
        <v>141154.73860314075</v>
      </c>
      <c r="N737" s="10">
        <f aca="true" t="shared" si="498" ref="N737:S737">N700</f>
        <v>169045.19731170585</v>
      </c>
      <c r="O737" s="10">
        <f t="shared" si="498"/>
        <v>184449.58818699757</v>
      </c>
      <c r="P737" s="10">
        <f t="shared" si="498"/>
        <v>192438.0637773372</v>
      </c>
      <c r="Q737" s="10">
        <f t="shared" si="498"/>
        <v>214734.2439733732</v>
      </c>
      <c r="R737" s="10">
        <f t="shared" si="498"/>
        <v>209347.68376046565</v>
      </c>
      <c r="S737" s="10">
        <f t="shared" si="498"/>
        <v>203891.92860411174</v>
      </c>
      <c r="T737" s="10">
        <f>T700</f>
        <v>198436.17344775776</v>
      </c>
      <c r="U737" s="10">
        <f>U700</f>
        <v>192980.41829140382</v>
      </c>
      <c r="V737" s="10">
        <f>V700</f>
        <v>187524.6631350498</v>
      </c>
      <c r="W737" s="10">
        <f>W700</f>
        <v>182068.90797869588</v>
      </c>
      <c r="X737" s="10">
        <f>X700</f>
        <v>176613.15282234186</v>
      </c>
    </row>
    <row r="738" spans="1:24" ht="12.75">
      <c r="A738" t="str">
        <f>A704</f>
        <v>Warren Buffett (BRKa) Portfolio</v>
      </c>
      <c r="D738" t="s">
        <v>74</v>
      </c>
      <c r="E738" s="10">
        <f>E704</f>
        <v>100000</v>
      </c>
      <c r="F738" s="10">
        <f aca="true" t="shared" si="499" ref="F738:M738">F704</f>
        <v>140119.872</v>
      </c>
      <c r="G738" s="10">
        <f t="shared" si="499"/>
        <v>144021.79047809876</v>
      </c>
      <c r="H738" s="10">
        <f t="shared" si="499"/>
        <v>178710.88810791343</v>
      </c>
      <c r="I738" s="10">
        <f t="shared" si="499"/>
        <v>245434.15770231263</v>
      </c>
      <c r="J738" s="10">
        <f t="shared" si="499"/>
        <v>207327.17244155545</v>
      </c>
      <c r="K738" s="10">
        <f t="shared" si="499"/>
        <v>247229.89019627418</v>
      </c>
      <c r="L738" s="10">
        <f t="shared" si="499"/>
        <v>258909.86893658843</v>
      </c>
      <c r="M738" s="10">
        <f t="shared" si="499"/>
        <v>249963.49229171572</v>
      </c>
      <c r="N738" s="10">
        <f aca="true" t="shared" si="500" ref="N738:S738">N704</f>
        <v>276444.1362401292</v>
      </c>
      <c r="O738" s="10">
        <f t="shared" si="500"/>
        <v>284812.79034076625</v>
      </c>
      <c r="P738" s="10">
        <f t="shared" si="500"/>
        <v>283087.18548405636</v>
      </c>
      <c r="Q738" s="10">
        <f t="shared" si="500"/>
        <v>331498.13956004696</v>
      </c>
      <c r="R738" s="10">
        <f t="shared" si="500"/>
        <v>326111.57934713946</v>
      </c>
      <c r="S738" s="10">
        <f t="shared" si="500"/>
        <v>320655.8241907855</v>
      </c>
      <c r="T738" s="10">
        <f>T704</f>
        <v>315200.0690344316</v>
      </c>
      <c r="U738" s="10">
        <f>U704</f>
        <v>309744.31387807766</v>
      </c>
      <c r="V738" s="10">
        <f>V704</f>
        <v>304288.55872172373</v>
      </c>
      <c r="W738" s="10">
        <f>W704</f>
        <v>298832.8035653698</v>
      </c>
      <c r="X738" s="10">
        <f>X704</f>
        <v>293377.0484090159</v>
      </c>
    </row>
    <row r="739" spans="1:24" ht="12.75">
      <c r="A739" t="str">
        <f>A698</f>
        <v>One-Fund 60/40 Portfolio</v>
      </c>
      <c r="D739" t="str">
        <f>A698</f>
        <v>One-Fund 60/40 Portfolio</v>
      </c>
      <c r="E739" s="10">
        <f aca="true" t="shared" si="501" ref="E739:O739">E698</f>
        <v>100000</v>
      </c>
      <c r="F739" s="10">
        <f t="shared" si="501"/>
        <v>123494.4</v>
      </c>
      <c r="G739" s="10">
        <f t="shared" si="501"/>
        <v>136039.5321399867</v>
      </c>
      <c r="H739" s="10">
        <f t="shared" si="501"/>
        <v>161118.8401225172</v>
      </c>
      <c r="I739" s="10">
        <f t="shared" si="501"/>
        <v>184810.14057606983</v>
      </c>
      <c r="J739" s="10">
        <f t="shared" si="501"/>
        <v>204995.1033032833</v>
      </c>
      <c r="K739" s="10">
        <f t="shared" si="501"/>
        <v>196412.49847201078</v>
      </c>
      <c r="L739" s="10">
        <f t="shared" si="501"/>
        <v>185961.56011329909</v>
      </c>
      <c r="M739" s="10">
        <f t="shared" si="501"/>
        <v>163993.47986995414</v>
      </c>
      <c r="N739" s="10">
        <f t="shared" si="501"/>
        <v>190782.4762695485</v>
      </c>
      <c r="O739" s="10">
        <f t="shared" si="501"/>
        <v>203193.8143726963</v>
      </c>
      <c r="P739" s="10">
        <f>P698</f>
        <v>207331.1477656441</v>
      </c>
      <c r="Q739" s="10">
        <f>Q698</f>
        <v>224320.02068853984</v>
      </c>
      <c r="R739" s="10">
        <f>R698</f>
        <v>218933.4604756323</v>
      </c>
      <c r="S739" s="10">
        <f>S698</f>
        <v>213477.70531927835</v>
      </c>
      <c r="T739" s="10">
        <f>T698</f>
        <v>208021.9501629244</v>
      </c>
      <c r="U739" s="10">
        <f>U698</f>
        <v>202566.19500657043</v>
      </c>
      <c r="V739" s="10">
        <f>V698</f>
        <v>197110.43985021647</v>
      </c>
      <c r="W739" s="10">
        <f>W698</f>
        <v>191654.6846938625</v>
      </c>
      <c r="X739" s="10">
        <f>X698</f>
        <v>186198.92953750855</v>
      </c>
    </row>
    <row r="740" spans="1:24" ht="12.75">
      <c r="A740" t="str">
        <f>A705</f>
        <v>Harry Dent Portfolio</v>
      </c>
      <c r="D740" t="s">
        <v>75</v>
      </c>
      <c r="E740" s="10">
        <f aca="true" t="shared" si="502" ref="E740:M740">E705</f>
        <v>100000</v>
      </c>
      <c r="F740" s="10">
        <f t="shared" si="502"/>
        <v>131348.57400000002</v>
      </c>
      <c r="G740" s="10">
        <f t="shared" si="502"/>
        <v>155858.79418925208</v>
      </c>
      <c r="H740" s="10">
        <f t="shared" si="502"/>
        <v>180948.18627150086</v>
      </c>
      <c r="I740" s="10">
        <f t="shared" si="502"/>
        <v>246281.70427968394</v>
      </c>
      <c r="J740" s="10">
        <f t="shared" si="502"/>
        <v>298324.49918451515</v>
      </c>
      <c r="K740" s="10">
        <f t="shared" si="502"/>
        <v>342688.5037165971</v>
      </c>
      <c r="L740" s="10">
        <f t="shared" si="502"/>
        <v>307762.09543555765</v>
      </c>
      <c r="M740" s="10">
        <f t="shared" si="502"/>
        <v>257469.39827320862</v>
      </c>
      <c r="N740" s="10">
        <f aca="true" t="shared" si="503" ref="N740:S740">N705</f>
        <v>330648.29719086573</v>
      </c>
      <c r="O740" s="10">
        <f t="shared" si="503"/>
        <v>342559.18567925296</v>
      </c>
      <c r="P740" s="10">
        <f t="shared" si="503"/>
        <v>360997.86311680014</v>
      </c>
      <c r="Q740" s="10">
        <f t="shared" si="503"/>
        <v>392548.5086037045</v>
      </c>
      <c r="R740" s="10">
        <f t="shared" si="503"/>
        <v>387161.948390797</v>
      </c>
      <c r="S740" s="10">
        <f t="shared" si="503"/>
        <v>381706.193234443</v>
      </c>
      <c r="T740" s="10">
        <f>T705</f>
        <v>376250.4380780891</v>
      </c>
      <c r="U740" s="10">
        <f>U705</f>
        <v>370794.68292173516</v>
      </c>
      <c r="V740" s="10">
        <f>V705</f>
        <v>365338.92776538123</v>
      </c>
      <c r="W740" s="10">
        <f>W705</f>
        <v>359883.1726090273</v>
      </c>
      <c r="X740" s="10">
        <f>X705</f>
        <v>354427.4174526733</v>
      </c>
    </row>
    <row r="741" spans="1:24" ht="12.75">
      <c r="A741" t="str">
        <f>D696</f>
        <v>Year</v>
      </c>
      <c r="D741" t="s">
        <v>52</v>
      </c>
      <c r="E741">
        <f>E696</f>
        <v>1994</v>
      </c>
      <c r="F741">
        <f aca="true" t="shared" si="504" ref="F741:M741">F696</f>
        <v>1995</v>
      </c>
      <c r="G741">
        <f t="shared" si="504"/>
        <v>1996</v>
      </c>
      <c r="H741">
        <f t="shared" si="504"/>
        <v>1997</v>
      </c>
      <c r="I741">
        <f t="shared" si="504"/>
        <v>1998</v>
      </c>
      <c r="J741">
        <f t="shared" si="504"/>
        <v>1999</v>
      </c>
      <c r="K741">
        <f t="shared" si="504"/>
        <v>2000</v>
      </c>
      <c r="L741">
        <f t="shared" si="504"/>
        <v>2001</v>
      </c>
      <c r="M741">
        <f t="shared" si="504"/>
        <v>2002</v>
      </c>
      <c r="N741">
        <f aca="true" t="shared" si="505" ref="N741:S741">N696</f>
        <v>2003</v>
      </c>
      <c r="O741">
        <f t="shared" si="505"/>
        <v>2004</v>
      </c>
      <c r="P741">
        <f t="shared" si="505"/>
        <v>2005</v>
      </c>
      <c r="Q741">
        <f t="shared" si="505"/>
        <v>2006</v>
      </c>
      <c r="R741">
        <f t="shared" si="505"/>
        <v>2007</v>
      </c>
      <c r="S741">
        <f t="shared" si="505"/>
        <v>2008</v>
      </c>
      <c r="T741">
        <f>T696</f>
        <v>2009</v>
      </c>
      <c r="U741">
        <f>U696</f>
        <v>2010</v>
      </c>
      <c r="V741">
        <f>V696</f>
        <v>2011</v>
      </c>
      <c r="W741">
        <f>W696</f>
        <v>2012</v>
      </c>
      <c r="X741">
        <f>X696</f>
        <v>2013</v>
      </c>
    </row>
    <row r="743" spans="4:17" ht="12.75">
      <c r="D743" t="s">
        <v>92</v>
      </c>
      <c r="E743">
        <v>1000</v>
      </c>
      <c r="F743">
        <v>1216</v>
      </c>
      <c r="G743">
        <v>1665</v>
      </c>
      <c r="H743">
        <v>2595</v>
      </c>
      <c r="I743">
        <v>4757</v>
      </c>
      <c r="J743">
        <v>5652</v>
      </c>
      <c r="K743">
        <v>5827</v>
      </c>
      <c r="L743">
        <v>4115</v>
      </c>
      <c r="M743">
        <v>3774</v>
      </c>
      <c r="N743">
        <v>4461</v>
      </c>
      <c r="O743">
        <v>4821</v>
      </c>
      <c r="P743">
        <v>4090</v>
      </c>
      <c r="Q743">
        <v>3939</v>
      </c>
    </row>
  </sheetData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8"/>
  <sheetViews>
    <sheetView zoomScale="90" zoomScaleNormal="90" workbookViewId="0" topLeftCell="N689">
      <selection activeCell="S17" sqref="S17"/>
    </sheetView>
  </sheetViews>
  <sheetFormatPr defaultColWidth="9.140625" defaultRowHeight="12.75"/>
  <cols>
    <col min="1" max="1" width="22.7109375" style="0" customWidth="1"/>
    <col min="2" max="2" width="12.7109375" style="0" customWidth="1"/>
    <col min="5" max="23" width="12.7109375" style="0" customWidth="1"/>
    <col min="24" max="25" width="11.7109375" style="0" customWidth="1"/>
  </cols>
  <sheetData>
    <row r="1" ht="15">
      <c r="A1" s="13" t="s">
        <v>33</v>
      </c>
    </row>
    <row r="2" ht="12.75">
      <c r="A2" s="35" t="s">
        <v>91</v>
      </c>
    </row>
    <row r="3" ht="12.75">
      <c r="A3" s="35" t="s">
        <v>84</v>
      </c>
    </row>
    <row r="4" ht="12.75" customHeight="1"/>
    <row r="5" spans="1:2" ht="12.75">
      <c r="A5" t="s">
        <v>35</v>
      </c>
      <c r="B5" s="12">
        <f>SUM('1994start'!B5)</f>
        <v>100000</v>
      </c>
    </row>
    <row r="6" spans="1:2" ht="12.75" customHeight="1">
      <c r="A6" t="s">
        <v>36</v>
      </c>
      <c r="B6" s="14">
        <f>SUM('1994start'!B6)</f>
        <v>0.04</v>
      </c>
    </row>
    <row r="7" spans="1:3" ht="12.75" customHeight="1">
      <c r="A7" t="s">
        <v>48</v>
      </c>
      <c r="B7" s="14">
        <f>SUM('1994start'!B7)</f>
        <v>0</v>
      </c>
      <c r="C7" s="38" t="s">
        <v>81</v>
      </c>
    </row>
    <row r="8" spans="1:3" ht="12.75" customHeight="1">
      <c r="A8" t="s">
        <v>51</v>
      </c>
      <c r="B8" s="40">
        <f>SUM('1994start'!B8)</f>
        <v>1</v>
      </c>
      <c r="C8" s="38" t="s">
        <v>80</v>
      </c>
    </row>
    <row r="9" spans="2:3" ht="12.75" customHeight="1">
      <c r="B9" s="22"/>
      <c r="C9" s="38" t="s">
        <v>82</v>
      </c>
    </row>
    <row r="10" ht="12.75" customHeight="1">
      <c r="B10" s="22"/>
    </row>
    <row r="11" ht="12.75" customHeight="1">
      <c r="B11" s="22"/>
    </row>
    <row r="12" ht="12.75" customHeight="1">
      <c r="B12" s="22"/>
    </row>
    <row r="13" spans="5:25" ht="12.75" customHeight="1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  <c r="T13" s="7">
        <f aca="true" t="shared" si="1" ref="T13:Y13">S13+1</f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  <c r="Y13" s="7">
        <f t="shared" si="1"/>
        <v>2014</v>
      </c>
    </row>
    <row r="14" spans="1:25" ht="12.75" customHeight="1">
      <c r="A14" s="35" t="s">
        <v>89</v>
      </c>
      <c r="D14" s="11"/>
      <c r="E14" s="11">
        <f>SUM('1994start'!E14)</f>
        <v>146.2</v>
      </c>
      <c r="F14" s="11">
        <f>SUM('1994start'!F14)</f>
        <v>150.3</v>
      </c>
      <c r="G14" s="11">
        <f>SUM('1994start'!G14)</f>
        <v>154.4</v>
      </c>
      <c r="H14" s="11">
        <f>SUM('1994start'!H14)</f>
        <v>159.1</v>
      </c>
      <c r="I14" s="11">
        <f>SUM('1994start'!I14)</f>
        <v>161.6</v>
      </c>
      <c r="J14" s="11">
        <f>SUM('1994start'!J14)</f>
        <v>164.3</v>
      </c>
      <c r="K14" s="11">
        <f>SUM('1994start'!K14)</f>
        <v>168.8</v>
      </c>
      <c r="L14" s="11">
        <f>SUM('1994start'!L14)</f>
        <v>175.1</v>
      </c>
      <c r="M14" s="11">
        <f>SUM('1994start'!M14)</f>
        <v>177.1</v>
      </c>
      <c r="N14" s="11">
        <f>SUM('1994start'!N14)</f>
        <v>181.7</v>
      </c>
      <c r="O14" s="11">
        <f>SUM('1994start'!O14)</f>
        <v>185.2</v>
      </c>
      <c r="P14" s="11">
        <f>SUM('1994start'!P14)</f>
        <v>190.7</v>
      </c>
      <c r="Q14" s="11">
        <f>SUM('1994start'!Q14)</f>
        <v>198.3</v>
      </c>
      <c r="R14" s="11">
        <f>SUM('1994start'!R14)</f>
        <v>202.4</v>
      </c>
      <c r="S14" s="11">
        <f>SUM('1994start'!S14)</f>
        <v>205</v>
      </c>
      <c r="T14" s="11">
        <f>SUM('1994start'!T14)</f>
        <v>205</v>
      </c>
      <c r="U14" s="11">
        <f>SUM('1994start'!U14)</f>
        <v>205</v>
      </c>
      <c r="V14" s="11">
        <f>SUM('1994start'!V14)</f>
        <v>205</v>
      </c>
      <c r="W14" s="11">
        <f>SUM('1994start'!W14)</f>
        <v>205</v>
      </c>
      <c r="X14" s="11">
        <f>SUM('1994start'!X14)</f>
        <v>205</v>
      </c>
      <c r="Y14" s="11">
        <f>SUM('1994start'!Y14)</f>
        <v>0</v>
      </c>
    </row>
    <row r="15" spans="1:25" ht="12.75" customHeight="1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P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>(Q14-P14)/P14</f>
        <v>0.039853172522286436</v>
      </c>
      <c r="R15" s="4">
        <f>(R14-Q14)/Q14</f>
        <v>0.020675743822491145</v>
      </c>
      <c r="S15" s="4">
        <f>(S14-R14)/R14</f>
        <v>0.012845849802371512</v>
      </c>
      <c r="T15" s="4">
        <f aca="true" t="shared" si="3" ref="T15:Y15">(T14-S14)/S14</f>
        <v>0</v>
      </c>
      <c r="U15" s="4">
        <f t="shared" si="3"/>
        <v>0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-1</v>
      </c>
    </row>
    <row r="16" spans="4:12" ht="12.75" customHeight="1">
      <c r="D16" s="11"/>
      <c r="E16" s="11"/>
      <c r="F16" s="11"/>
      <c r="G16" s="11"/>
      <c r="H16" s="11"/>
      <c r="I16" s="11"/>
      <c r="J16" s="11"/>
      <c r="K16" s="11"/>
      <c r="L16" s="11"/>
    </row>
    <row r="17" spans="1:25" ht="12.75" customHeight="1">
      <c r="A17" t="s">
        <v>37</v>
      </c>
      <c r="F17" s="15" t="s">
        <v>38</v>
      </c>
      <c r="G17" s="15" t="s">
        <v>38</v>
      </c>
      <c r="H17" s="15" t="s">
        <v>38</v>
      </c>
      <c r="I17" s="15" t="s">
        <v>38</v>
      </c>
      <c r="J17" s="15" t="s">
        <v>38</v>
      </c>
      <c r="K17" s="6">
        <f>$B$6*$B$5</f>
        <v>4000</v>
      </c>
      <c r="L17" s="6">
        <f aca="true" t="shared" si="4" ref="L17:S17">K17*(1+L15)</f>
        <v>4149.289099526066</v>
      </c>
      <c r="M17" s="6">
        <f t="shared" si="4"/>
        <v>4196.682464454975</v>
      </c>
      <c r="N17" s="6">
        <f t="shared" si="4"/>
        <v>4305.687203791468</v>
      </c>
      <c r="O17" s="6">
        <f t="shared" si="4"/>
        <v>4388.62559241706</v>
      </c>
      <c r="P17" s="6">
        <f t="shared" si="4"/>
        <v>4518.957345971562</v>
      </c>
      <c r="Q17" s="6">
        <f t="shared" si="4"/>
        <v>4699.05213270142</v>
      </c>
      <c r="R17" s="6">
        <f t="shared" si="4"/>
        <v>4796.208530805686</v>
      </c>
      <c r="S17" s="6">
        <f t="shared" si="4"/>
        <v>4857.819905213269</v>
      </c>
      <c r="T17" s="6">
        <f aca="true" t="shared" si="5" ref="T17:Y17">S17*(1+T15)</f>
        <v>4857.819905213269</v>
      </c>
      <c r="U17" s="6">
        <f t="shared" si="5"/>
        <v>4857.819905213269</v>
      </c>
      <c r="V17" s="6">
        <f t="shared" si="5"/>
        <v>4857.819905213269</v>
      </c>
      <c r="W17" s="6">
        <f t="shared" si="5"/>
        <v>4857.819905213269</v>
      </c>
      <c r="X17" s="6">
        <f t="shared" si="5"/>
        <v>4857.819905213269</v>
      </c>
      <c r="Y17" s="6">
        <f t="shared" si="5"/>
        <v>0</v>
      </c>
    </row>
    <row r="18" spans="6:13" ht="12.75" customHeight="1">
      <c r="F18" s="12"/>
      <c r="G18" s="6"/>
      <c r="H18" s="6"/>
      <c r="I18" s="6"/>
      <c r="J18" s="6"/>
      <c r="K18" s="6"/>
      <c r="L18" s="6"/>
      <c r="M18" s="6"/>
    </row>
    <row r="19" ht="12.75" customHeight="1">
      <c r="F19" s="7" t="s">
        <v>47</v>
      </c>
    </row>
    <row r="20" spans="5:25" ht="12.75" customHeight="1">
      <c r="E20">
        <v>1994</v>
      </c>
      <c r="F20">
        <f>E20+1</f>
        <v>1995</v>
      </c>
      <c r="G20">
        <f aca="true" t="shared" si="6" ref="G20:Q20">F20+1</f>
        <v>1996</v>
      </c>
      <c r="H20">
        <f t="shared" si="6"/>
        <v>1997</v>
      </c>
      <c r="I20">
        <f t="shared" si="6"/>
        <v>1998</v>
      </c>
      <c r="J20">
        <f t="shared" si="6"/>
        <v>1999</v>
      </c>
      <c r="K20">
        <f t="shared" si="6"/>
        <v>2000</v>
      </c>
      <c r="L20">
        <f t="shared" si="6"/>
        <v>2001</v>
      </c>
      <c r="M20">
        <f t="shared" si="6"/>
        <v>2002</v>
      </c>
      <c r="N20">
        <f t="shared" si="6"/>
        <v>2003</v>
      </c>
      <c r="O20">
        <f t="shared" si="6"/>
        <v>2004</v>
      </c>
      <c r="P20">
        <f t="shared" si="6"/>
        <v>2005</v>
      </c>
      <c r="Q20">
        <f t="shared" si="6"/>
        <v>2006</v>
      </c>
      <c r="R20">
        <f>Q20+1</f>
        <v>2007</v>
      </c>
      <c r="S20">
        <f>R20+1</f>
        <v>2008</v>
      </c>
      <c r="T20">
        <f aca="true" t="shared" si="7" ref="T20:Y20">S20+1</f>
        <v>2009</v>
      </c>
      <c r="U20">
        <f t="shared" si="7"/>
        <v>2010</v>
      </c>
      <c r="V20">
        <f t="shared" si="7"/>
        <v>2011</v>
      </c>
      <c r="W20">
        <f t="shared" si="7"/>
        <v>2012</v>
      </c>
      <c r="X20">
        <f t="shared" si="7"/>
        <v>2013</v>
      </c>
      <c r="Y20">
        <f t="shared" si="7"/>
        <v>2014</v>
      </c>
    </row>
    <row r="21" spans="1:25" ht="12.75" customHeight="1">
      <c r="A21" s="1" t="s">
        <v>30</v>
      </c>
      <c r="B21" t="s">
        <v>50</v>
      </c>
      <c r="E21" s="4">
        <f>SUM('1994start'!E21)</f>
        <v>-0.0008</v>
      </c>
      <c r="F21" s="4">
        <f>SUM('1994start'!F21)</f>
        <v>0.574</v>
      </c>
      <c r="G21" s="4">
        <f>SUM('1994start'!G21)</f>
        <v>0.0623</v>
      </c>
      <c r="H21" s="4">
        <f>SUM('1994start'!H21)</f>
        <v>0.3489</v>
      </c>
      <c r="I21" s="4">
        <f>SUM('1994start'!I21)</f>
        <v>0.5217</v>
      </c>
      <c r="J21" s="4">
        <f>SUM('1994start'!J21)</f>
        <v>-0.1985</v>
      </c>
      <c r="K21" s="4">
        <f>SUM('1994start'!K21)</f>
        <v>0.2656</v>
      </c>
      <c r="L21" s="4">
        <f>SUM('1994start'!L21)</f>
        <v>0.0648</v>
      </c>
      <c r="M21" s="4">
        <f>SUM('1994start'!M21)</f>
        <v>-0.0377</v>
      </c>
      <c r="N21" s="4">
        <f>SUM('1994start'!N21)</f>
        <v>0.1581</v>
      </c>
      <c r="O21" s="4">
        <f>SUM('1994start'!O21)</f>
        <v>0.0588</v>
      </c>
      <c r="P21" s="4">
        <f>SUM('1994start'!P21)</f>
        <v>0.0082</v>
      </c>
      <c r="Q21" s="4">
        <f>SUM('1994start'!Q21)</f>
        <v>0.2411</v>
      </c>
      <c r="R21" s="4">
        <f>SUM('1994start'!R21)</f>
        <v>0</v>
      </c>
      <c r="S21" s="4">
        <f>SUM('1994start'!S21)</f>
        <v>0</v>
      </c>
      <c r="T21" s="4">
        <f>SUM('1994start'!T21)</f>
        <v>0</v>
      </c>
      <c r="U21" s="4">
        <f>SUM('1994start'!U21)</f>
        <v>0</v>
      </c>
      <c r="V21" s="4">
        <f>SUM('1994start'!V21)</f>
        <v>0</v>
      </c>
      <c r="W21" s="4">
        <f>SUM('1994start'!W21)</f>
        <v>0</v>
      </c>
      <c r="X21" s="4">
        <f>SUM('1994start'!X21)</f>
        <v>0</v>
      </c>
      <c r="Y21" s="4">
        <f>SUM('1994start'!Y21)</f>
        <v>0</v>
      </c>
    </row>
    <row r="22" spans="1:25" ht="12.75" customHeight="1">
      <c r="A22" s="1" t="s">
        <v>40</v>
      </c>
      <c r="B22" t="s">
        <v>45</v>
      </c>
      <c r="E22" s="4">
        <f>SUM('1994start'!E22)</f>
        <v>-0.0365</v>
      </c>
      <c r="F22" s="4">
        <f>SUM('1994start'!F22)</f>
        <v>0.4734</v>
      </c>
      <c r="G22" s="4">
        <f>SUM('1994start'!G22)</f>
        <v>0.3212</v>
      </c>
      <c r="H22" s="4">
        <f>SUM('1994start'!H22)</f>
        <v>0.4198</v>
      </c>
      <c r="I22" s="4">
        <f>SUM('1994start'!I22)</f>
        <v>0.1413</v>
      </c>
      <c r="J22" s="4">
        <f>SUM('1994start'!J22)</f>
        <v>0.0156</v>
      </c>
      <c r="K22" s="4">
        <f>SUM('1994start'!K22)</f>
        <v>0.285</v>
      </c>
      <c r="L22" s="4">
        <f>SUM('1994start'!L22)</f>
        <v>-0.0912</v>
      </c>
      <c r="M22" s="4">
        <f>SUM('1994start'!M22)</f>
        <v>-0.114</v>
      </c>
      <c r="N22" s="4">
        <f>SUM('1994start'!N22)</f>
        <v>0.3057</v>
      </c>
      <c r="O22" s="4">
        <f>SUM('1994start'!O22)</f>
        <v>0.112</v>
      </c>
      <c r="P22" s="4">
        <f>SUM('1994start'!P22)</f>
        <v>0.0748</v>
      </c>
      <c r="Q22" s="4">
        <f>SUM('1994start'!Q22)</f>
        <v>0.1612</v>
      </c>
      <c r="R22" s="4">
        <f>SUM('1994start'!R22)</f>
        <v>0</v>
      </c>
      <c r="S22" s="4">
        <f>SUM('1994start'!S22)</f>
        <v>0</v>
      </c>
      <c r="T22" s="4">
        <f>SUM('1994start'!T22)</f>
        <v>0</v>
      </c>
      <c r="U22" s="4">
        <f>SUM('1994start'!U22)</f>
        <v>0</v>
      </c>
      <c r="V22" s="4">
        <f>SUM('1994start'!V22)</f>
        <v>0</v>
      </c>
      <c r="W22" s="4">
        <f>SUM('1994start'!W22)</f>
        <v>0</v>
      </c>
      <c r="X22" s="4">
        <f>SUM('1994start'!X22)</f>
        <v>0</v>
      </c>
      <c r="Y22" s="4">
        <f>SUM('1994start'!Y22)</f>
        <v>0</v>
      </c>
    </row>
    <row r="23" spans="1:25" ht="12.75" customHeight="1" thickBot="1">
      <c r="A23" s="17" t="s">
        <v>41</v>
      </c>
      <c r="B23" s="18" t="s">
        <v>44</v>
      </c>
      <c r="C23" s="18"/>
      <c r="D23" s="18"/>
      <c r="E23" s="31">
        <f>SUM('1994start'!E23)</f>
        <v>0.2045</v>
      </c>
      <c r="F23" s="31">
        <f>SUM('1994start'!F23)</f>
        <v>0.5183</v>
      </c>
      <c r="G23" s="31">
        <f>SUM('1994start'!G23)</f>
        <v>0.3162</v>
      </c>
      <c r="H23" s="31">
        <f>SUM('1994start'!H23)</f>
        <v>0.001</v>
      </c>
      <c r="I23" s="31">
        <f>SUM('1994start'!I23)</f>
        <v>0.9637</v>
      </c>
      <c r="J23" s="31">
        <f>SUM('1994start'!J23)</f>
        <v>0.811</v>
      </c>
      <c r="K23" s="31">
        <f>SUM('1994start'!K23)</f>
        <v>-0.3039</v>
      </c>
      <c r="L23" s="31">
        <f>SUM('1994start'!L23)</f>
        <v>-0.2733</v>
      </c>
      <c r="M23" s="31">
        <f>SUM('1994start'!M23)</f>
        <v>-0.4205</v>
      </c>
      <c r="N23" s="31">
        <f>SUM('1994start'!N23)</f>
        <v>0.627</v>
      </c>
      <c r="O23" s="31">
        <f>SUM('1994start'!O23)</f>
        <v>-0.0198</v>
      </c>
      <c r="P23" s="31">
        <f>SUM('1994start'!P23)</f>
        <v>0.0265</v>
      </c>
      <c r="Q23" s="31">
        <f>SUM('1994start'!Q23)</f>
        <v>0.0945</v>
      </c>
      <c r="R23" s="31">
        <f>SUM('1994start'!R23)</f>
        <v>0</v>
      </c>
      <c r="S23" s="31">
        <f>SUM('1994start'!S23)</f>
        <v>0</v>
      </c>
      <c r="T23" s="31">
        <f>SUM('1994start'!T23)</f>
        <v>0</v>
      </c>
      <c r="U23" s="31">
        <f>SUM('1994start'!U23)</f>
        <v>0</v>
      </c>
      <c r="V23" s="31">
        <f>SUM('1994start'!V23)</f>
        <v>0</v>
      </c>
      <c r="W23" s="31">
        <f>SUM('1994start'!W23)</f>
        <v>0</v>
      </c>
      <c r="X23" s="31">
        <f>SUM('1994start'!X23)</f>
        <v>0</v>
      </c>
      <c r="Y23" s="31">
        <f>SUM('1994start'!Y23)</f>
        <v>0</v>
      </c>
    </row>
    <row r="24" spans="1:25" ht="12.75" customHeight="1">
      <c r="A24" s="1" t="s">
        <v>42</v>
      </c>
      <c r="B24" t="s">
        <v>43</v>
      </c>
      <c r="E24" s="4">
        <f>SUM('1994start'!E24)</f>
        <v>0.0787</v>
      </c>
      <c r="F24" s="4">
        <f>SUM('1994start'!F24)</f>
        <v>0.4517</v>
      </c>
      <c r="G24" s="4">
        <f>SUM('1994start'!G24)</f>
        <v>0.2136</v>
      </c>
      <c r="H24" s="4">
        <f>SUM('1994start'!H24)</f>
        <v>0.2857</v>
      </c>
      <c r="I24" s="4">
        <f>SUM('1994start'!I24)</f>
        <v>0.408</v>
      </c>
      <c r="J24" s="4">
        <f>SUM('1994start'!J24)</f>
        <v>0.0705</v>
      </c>
      <c r="K24" s="4">
        <f>SUM('1994start'!K24)</f>
        <v>0.6053</v>
      </c>
      <c r="L24" s="4">
        <f>SUM('1994start'!L24)</f>
        <v>-0.0687</v>
      </c>
      <c r="M24" s="4">
        <f>SUM('1994start'!M24)</f>
        <v>-0.1136</v>
      </c>
      <c r="N24" s="4">
        <f>SUM('1994start'!N24)</f>
        <v>0.2658</v>
      </c>
      <c r="O24" s="4">
        <f>SUM('1994start'!O24)</f>
        <v>0.0951</v>
      </c>
      <c r="P24" s="4">
        <f>SUM('1994start'!P24)</f>
        <v>0.1541</v>
      </c>
      <c r="Q24" s="4">
        <f>SUM('1994start'!Q24)</f>
        <v>0.1087</v>
      </c>
      <c r="R24" s="4">
        <f>SUM('1994start'!R24)</f>
        <v>0</v>
      </c>
      <c r="S24" s="4">
        <f>SUM('1994start'!S24)</f>
        <v>0</v>
      </c>
      <c r="T24" s="4">
        <f>SUM('1994start'!T24)</f>
        <v>0</v>
      </c>
      <c r="U24" s="4">
        <f>SUM('1994start'!U24)</f>
        <v>0</v>
      </c>
      <c r="V24" s="4">
        <f>SUM('1994start'!V24)</f>
        <v>0</v>
      </c>
      <c r="W24" s="4">
        <f>SUM('1994start'!W24)</f>
        <v>0</v>
      </c>
      <c r="X24" s="4">
        <f>SUM('1994start'!X24)</f>
        <v>0</v>
      </c>
      <c r="Y24" s="4">
        <f>SUM('1994start'!Y24)</f>
        <v>0</v>
      </c>
    </row>
    <row r="25" spans="1:25" ht="12.75" customHeight="1">
      <c r="A25" s="1" t="s">
        <v>0</v>
      </c>
      <c r="B25" t="s">
        <v>9</v>
      </c>
      <c r="E25" s="4">
        <f>SUM('1994start'!E25)</f>
        <v>-0.0008</v>
      </c>
      <c r="F25" s="4">
        <f>SUM('1994start'!F25)</f>
        <v>0.1274</v>
      </c>
      <c r="G25" s="4">
        <f>SUM('1994start'!G25)</f>
        <v>0.0479</v>
      </c>
      <c r="H25" s="4">
        <f>SUM('1994start'!H25)</f>
        <v>0.0695</v>
      </c>
      <c r="I25" s="4">
        <f>SUM('1994start'!I25)</f>
        <v>0.06570000000000001</v>
      </c>
      <c r="J25" s="4">
        <f>SUM('1994start'!J25)</f>
        <v>0.033</v>
      </c>
      <c r="K25" s="4">
        <f>SUM('1994start'!K25)</f>
        <v>0.0817</v>
      </c>
      <c r="L25" s="4">
        <f>SUM('1994start'!L25)</f>
        <v>0.0814</v>
      </c>
      <c r="M25" s="4">
        <f>SUM('1994start'!M25)</f>
        <v>0.0522</v>
      </c>
      <c r="N25" s="4">
        <f>SUM('1994start'!N25)</f>
        <v>0.042</v>
      </c>
      <c r="O25" s="4">
        <f>SUM('1994start'!O25)</f>
        <v>0.0211</v>
      </c>
      <c r="P25" s="4">
        <f>SUM('1994start'!P25)</f>
        <v>0.022</v>
      </c>
      <c r="Q25" s="4">
        <f>SUM('1994start'!Q25)</f>
        <v>0.0499</v>
      </c>
      <c r="R25" s="4">
        <f>SUM('1994start'!R25)</f>
        <v>0</v>
      </c>
      <c r="S25" s="4">
        <f>SUM('1994start'!S25)</f>
        <v>0</v>
      </c>
      <c r="T25" s="4">
        <f>SUM('1994start'!T25)</f>
        <v>0</v>
      </c>
      <c r="U25" s="4">
        <f>SUM('1994start'!U25)</f>
        <v>0</v>
      </c>
      <c r="V25" s="4">
        <f>SUM('1994start'!V25)</f>
        <v>0</v>
      </c>
      <c r="W25" s="4">
        <f>SUM('1994start'!W25)</f>
        <v>0</v>
      </c>
      <c r="X25" s="4">
        <f>SUM('1994start'!X25)</f>
        <v>0</v>
      </c>
      <c r="Y25" s="4">
        <f>SUM('1994start'!Y25)</f>
        <v>0</v>
      </c>
    </row>
    <row r="26" spans="1:25" ht="12.75" customHeight="1" thickBot="1">
      <c r="A26" s="19" t="s">
        <v>1</v>
      </c>
      <c r="B26" s="18" t="s">
        <v>10</v>
      </c>
      <c r="C26" s="18"/>
      <c r="D26" s="18"/>
      <c r="E26" s="31">
        <f>SUM('1994start'!E26)</f>
        <v>-0.0017</v>
      </c>
      <c r="F26" s="31">
        <f>SUM('1994start'!F26)</f>
        <v>0.35969999999999996</v>
      </c>
      <c r="G26" s="31">
        <f>SUM('1994start'!G26)</f>
        <v>0.2096</v>
      </c>
      <c r="H26" s="31">
        <f>SUM('1994start'!H26)</f>
        <v>0.3099</v>
      </c>
      <c r="I26" s="31">
        <f>SUM('1994start'!I26)</f>
        <v>0.23260000000000003</v>
      </c>
      <c r="J26" s="31">
        <f>SUM('1994start'!J26)</f>
        <v>0.23809999999999998</v>
      </c>
      <c r="K26" s="31">
        <f>SUM('1994start'!K26)</f>
        <v>-0.1057</v>
      </c>
      <c r="L26" s="31">
        <f>SUM('1994start'!L26)</f>
        <v>-0.1097</v>
      </c>
      <c r="M26" s="31">
        <f>SUM('1994start'!M26)</f>
        <v>-0.2096</v>
      </c>
      <c r="N26" s="31">
        <f>SUM('1994start'!N26)</f>
        <v>0.3135</v>
      </c>
      <c r="O26" s="31">
        <f>SUM('1994start'!O26)</f>
        <v>0.1252</v>
      </c>
      <c r="P26" s="31">
        <f>SUM('1994start'!P26)</f>
        <v>0.0598</v>
      </c>
      <c r="Q26" s="31">
        <f>SUM('1994start'!Q26)</f>
        <v>0.1551</v>
      </c>
      <c r="R26" s="31">
        <f>SUM('1994start'!R26)</f>
        <v>0</v>
      </c>
      <c r="S26" s="31">
        <f>SUM('1994start'!S26)</f>
        <v>0</v>
      </c>
      <c r="T26" s="31">
        <f>SUM('1994start'!T26)</f>
        <v>0</v>
      </c>
      <c r="U26" s="31">
        <f>SUM('1994start'!U26)</f>
        <v>0</v>
      </c>
      <c r="V26" s="31">
        <f>SUM('1994start'!V26)</f>
        <v>0</v>
      </c>
      <c r="W26" s="31">
        <f>SUM('1994start'!W26)</f>
        <v>0</v>
      </c>
      <c r="X26" s="31">
        <f>SUM('1994start'!X26)</f>
        <v>0</v>
      </c>
      <c r="Y26" s="31">
        <f>SUM('1994start'!Y26)</f>
        <v>0</v>
      </c>
    </row>
    <row r="27" spans="1:25" ht="12.75" customHeight="1">
      <c r="A27" s="2" t="s">
        <v>2</v>
      </c>
      <c r="B27" t="s">
        <v>11</v>
      </c>
      <c r="E27" s="4">
        <f>SUM('1994start'!E27)</f>
        <v>-0.045</v>
      </c>
      <c r="F27" s="4">
        <f>SUM('1994start'!F27)</f>
        <v>0.31</v>
      </c>
      <c r="G27" s="4">
        <f>SUM('1994start'!G27)</f>
        <v>0.26</v>
      </c>
      <c r="H27" s="4">
        <f>SUM('1994start'!H27)</f>
        <v>0.36</v>
      </c>
      <c r="I27" s="4">
        <f>SUM('1994start'!I27)</f>
        <v>-0.05</v>
      </c>
      <c r="J27" s="4">
        <f>SUM('1994start'!J27)</f>
        <v>0.030299999999999997</v>
      </c>
      <c r="K27" s="4">
        <f>SUM('1994start'!K27)</f>
        <v>0.2086</v>
      </c>
      <c r="L27" s="4">
        <f>SUM('1994start'!L27)</f>
        <v>0.131</v>
      </c>
      <c r="M27" s="4">
        <f>SUM('1994start'!M27)</f>
        <v>-0.142</v>
      </c>
      <c r="N27" s="4">
        <f>SUM('1994start'!N27)</f>
        <v>0.3719</v>
      </c>
      <c r="O27" s="4">
        <f>SUM('1994start'!O27)</f>
        <v>0.2355</v>
      </c>
      <c r="P27" s="4">
        <f>SUM('1994start'!P27)</f>
        <v>0.0607</v>
      </c>
      <c r="Q27" s="4">
        <f>SUM('1994start'!Q27)</f>
        <v>0.1924</v>
      </c>
      <c r="R27" s="4">
        <f>SUM('1994start'!R27)</f>
        <v>0</v>
      </c>
      <c r="S27" s="4">
        <f>SUM('1994start'!S27)</f>
        <v>0</v>
      </c>
      <c r="T27" s="4">
        <f>SUM('1994start'!T27)</f>
        <v>0</v>
      </c>
      <c r="U27" s="4">
        <f>SUM('1994start'!U27)</f>
        <v>0</v>
      </c>
      <c r="V27" s="4">
        <f>SUM('1994start'!V27)</f>
        <v>0</v>
      </c>
      <c r="W27" s="4">
        <f>SUM('1994start'!W27)</f>
        <v>0</v>
      </c>
      <c r="X27" s="4">
        <f>SUM('1994start'!X27)</f>
        <v>0</v>
      </c>
      <c r="Y27" s="4">
        <f>SUM('1994start'!Y27)</f>
        <v>0</v>
      </c>
    </row>
    <row r="28" spans="1:25" ht="12.75" customHeight="1">
      <c r="A28" s="2" t="s">
        <v>3</v>
      </c>
      <c r="B28" t="s">
        <v>12</v>
      </c>
      <c r="E28" s="4">
        <f>SUM('1994start'!E28)</f>
        <v>-0.0073</v>
      </c>
      <c r="F28" s="4">
        <f>SUM('1994start'!F28)</f>
        <v>0.36939999999999995</v>
      </c>
      <c r="G28" s="4">
        <f>SUM('1994start'!G28)</f>
        <v>0.2186</v>
      </c>
      <c r="H28" s="4">
        <f>SUM('1994start'!H28)</f>
        <v>0.2977</v>
      </c>
      <c r="I28" s="4">
        <f>SUM('1994start'!I28)</f>
        <v>0.1464</v>
      </c>
      <c r="J28" s="4">
        <f>SUM('1994start'!J28)</f>
        <v>0.1257</v>
      </c>
      <c r="K28" s="4">
        <f>SUM('1994start'!K28)</f>
        <v>0.0608</v>
      </c>
      <c r="L28" s="4">
        <f>SUM('1994start'!L28)</f>
        <v>-0.1188</v>
      </c>
      <c r="M28" s="4">
        <f>SUM('1994start'!M28)</f>
        <v>-0.2091</v>
      </c>
      <c r="N28" s="4">
        <f>SUM('1994start'!N28)</f>
        <v>0.3235</v>
      </c>
      <c r="O28" s="4">
        <f>SUM('1994start'!O28)</f>
        <v>0.1529</v>
      </c>
      <c r="P28" s="4">
        <f>SUM('1994start'!P28)</f>
        <v>0.0709</v>
      </c>
      <c r="Q28" s="4">
        <f>SUM('1994start'!Q28)</f>
        <v>0.2215</v>
      </c>
      <c r="R28" s="4">
        <f>SUM('1994start'!R28)</f>
        <v>0</v>
      </c>
      <c r="S28" s="4">
        <f>SUM('1994start'!S28)</f>
        <v>0</v>
      </c>
      <c r="T28" s="4">
        <f>SUM('1994start'!T28)</f>
        <v>0</v>
      </c>
      <c r="U28" s="4">
        <f>SUM('1994start'!U28)</f>
        <v>0</v>
      </c>
      <c r="V28" s="4">
        <f>SUM('1994start'!V28)</f>
        <v>0</v>
      </c>
      <c r="W28" s="4">
        <f>SUM('1994start'!W28)</f>
        <v>0</v>
      </c>
      <c r="X28" s="4">
        <f>SUM('1994start'!X28)</f>
        <v>0</v>
      </c>
      <c r="Y28" s="4">
        <f>SUM('1994start'!Y28)</f>
        <v>0</v>
      </c>
    </row>
    <row r="29" spans="1:25" ht="12.75" customHeight="1" thickBot="1">
      <c r="A29" s="19" t="s">
        <v>4</v>
      </c>
      <c r="B29" s="18" t="s">
        <v>13</v>
      </c>
      <c r="C29" s="18"/>
      <c r="D29" s="18"/>
      <c r="E29" s="31">
        <f>SUM('1994start'!E29)</f>
        <v>0.038</v>
      </c>
      <c r="F29" s="31">
        <f>SUM('1994start'!F29)</f>
        <v>0.005600000000000001</v>
      </c>
      <c r="G29" s="31">
        <f>SUM('1994start'!G29)</f>
        <v>0.1583</v>
      </c>
      <c r="H29" s="31">
        <f>SUM('1994start'!H29)</f>
        <v>-0.16820000000000002</v>
      </c>
      <c r="I29" s="31">
        <f>SUM('1994start'!I29)</f>
        <v>-0.1812</v>
      </c>
      <c r="J29" s="31">
        <f>SUM('1994start'!J29)</f>
        <v>0.6157</v>
      </c>
      <c r="K29" s="31">
        <f>SUM('1994start'!K29)</f>
        <v>-0.2756</v>
      </c>
      <c r="L29" s="31">
        <f>SUM('1994start'!L29)</f>
        <v>-0.0288</v>
      </c>
      <c r="M29" s="31">
        <f>SUM('1994start'!M29)</f>
        <v>-0.0743</v>
      </c>
      <c r="N29" s="31">
        <f>SUM('1994start'!N29)</f>
        <v>0.5765</v>
      </c>
      <c r="O29" s="31">
        <f>SUM('1994start'!O29)</f>
        <v>0.2612</v>
      </c>
      <c r="P29" s="31">
        <f>SUM('1994start'!P29)</f>
        <v>0.3205</v>
      </c>
      <c r="Q29" s="31">
        <f>SUM('1994start'!Q29)</f>
        <v>0.2939</v>
      </c>
      <c r="R29" s="31">
        <f>SUM('1994start'!R29)</f>
        <v>0</v>
      </c>
      <c r="S29" s="31">
        <f>SUM('1994start'!S29)</f>
        <v>0</v>
      </c>
      <c r="T29" s="31">
        <f>SUM('1994start'!T29)</f>
        <v>0</v>
      </c>
      <c r="U29" s="31">
        <f>SUM('1994start'!U29)</f>
        <v>0</v>
      </c>
      <c r="V29" s="31">
        <f>SUM('1994start'!V29)</f>
        <v>0</v>
      </c>
      <c r="W29" s="31">
        <f>SUM('1994start'!W29)</f>
        <v>0</v>
      </c>
      <c r="X29" s="31">
        <f>SUM('1994start'!X29)</f>
        <v>0</v>
      </c>
      <c r="Y29" s="31">
        <f>SUM('1994start'!Y29)</f>
        <v>0</v>
      </c>
    </row>
    <row r="30" spans="1:25" ht="12.75" customHeight="1">
      <c r="A30" s="2" t="s">
        <v>5</v>
      </c>
      <c r="B30" t="s">
        <v>14</v>
      </c>
      <c r="E30" s="4">
        <f>SUM('1994start'!E30)</f>
        <v>0.0188</v>
      </c>
      <c r="F30" s="4">
        <f>SUM('1994start'!F30)</f>
        <v>0.2228</v>
      </c>
      <c r="G30" s="4">
        <f>SUM('1994start'!G30)</f>
        <v>0.2126</v>
      </c>
      <c r="H30" s="4">
        <f>SUM('1994start'!H30)</f>
        <v>0.24230000000000002</v>
      </c>
      <c r="I30" s="4">
        <f>SUM('1994start'!I30)</f>
        <v>0.28859999999999997</v>
      </c>
      <c r="J30" s="4">
        <f>SUM('1994start'!J30)</f>
        <v>0.16620000000000001</v>
      </c>
      <c r="K30" s="4">
        <f>SUM('1994start'!K30)</f>
        <v>-0.0818</v>
      </c>
      <c r="L30" s="4">
        <f>SUM('1994start'!L30)</f>
        <v>-0.203</v>
      </c>
      <c r="M30" s="4">
        <f>SUM('1994start'!M30)</f>
        <v>-0.1795</v>
      </c>
      <c r="N30" s="4">
        <f>SUM('1994start'!N30)</f>
        <v>0.387</v>
      </c>
      <c r="O30" s="4">
        <f>SUM('1994start'!O30)</f>
        <v>0.2086</v>
      </c>
      <c r="P30" s="4">
        <f>SUM('1994start'!P30)</f>
        <v>0.0926</v>
      </c>
      <c r="Q30" s="4">
        <f>SUM('1994start'!Q30)</f>
        <v>0.3342</v>
      </c>
      <c r="R30" s="4">
        <f>SUM('1994start'!R30)</f>
        <v>0</v>
      </c>
      <c r="S30" s="4">
        <f>SUM('1994start'!S30)</f>
        <v>0</v>
      </c>
      <c r="T30" s="4">
        <f>SUM('1994start'!T30)</f>
        <v>0</v>
      </c>
      <c r="U30" s="4">
        <f>SUM('1994start'!U30)</f>
        <v>0</v>
      </c>
      <c r="V30" s="4">
        <f>SUM('1994start'!V30)</f>
        <v>0</v>
      </c>
      <c r="W30" s="4">
        <f>SUM('1994start'!W30)</f>
        <v>0</v>
      </c>
      <c r="X30" s="4">
        <f>SUM('1994start'!X30)</f>
        <v>0</v>
      </c>
      <c r="Y30" s="4">
        <f>SUM('1994start'!Y30)</f>
        <v>0</v>
      </c>
    </row>
    <row r="31" spans="1:25" ht="12.75" customHeight="1">
      <c r="A31" s="2" t="s">
        <v>6</v>
      </c>
      <c r="B31" t="s">
        <v>15</v>
      </c>
      <c r="E31" s="4">
        <f>SUM('1994start'!E31)</f>
        <v>0.1304</v>
      </c>
      <c r="F31" s="4">
        <f>SUM('1994start'!F31)</f>
        <v>0.0275</v>
      </c>
      <c r="G31" s="4">
        <f>SUM('1994start'!G31)</f>
        <v>-0.0782</v>
      </c>
      <c r="H31" s="4">
        <f>SUM('1994start'!H31)</f>
        <v>-0.25670000000000004</v>
      </c>
      <c r="I31" s="4">
        <f>SUM('1994start'!I31)</f>
        <v>0.0241</v>
      </c>
      <c r="J31" s="4">
        <f>SUM('1994start'!J31)</f>
        <v>0.5705</v>
      </c>
      <c r="K31" s="4">
        <f>SUM('1994start'!K31)</f>
        <v>-0.25739999999999996</v>
      </c>
      <c r="L31" s="4">
        <f>SUM('1994start'!L31)</f>
        <v>-0.2634</v>
      </c>
      <c r="M31" s="4">
        <f>SUM('1994start'!M31)</f>
        <v>-0.0932</v>
      </c>
      <c r="N31" s="4">
        <f>SUM('1994start'!N31)</f>
        <v>0.3842</v>
      </c>
      <c r="O31" s="4">
        <f>SUM('1994start'!O31)</f>
        <v>0.1883</v>
      </c>
      <c r="P31" s="4">
        <f>SUM('1994start'!P31)</f>
        <v>0.2259</v>
      </c>
      <c r="Q31" s="4">
        <f>SUM('1994start'!Q31)</f>
        <v>0.1199</v>
      </c>
      <c r="R31" s="4">
        <f>SUM('1994start'!R31)</f>
        <v>0</v>
      </c>
      <c r="S31" s="4">
        <f>SUM('1994start'!S31)</f>
        <v>0</v>
      </c>
      <c r="T31" s="4">
        <f>SUM('1994start'!T31)</f>
        <v>0</v>
      </c>
      <c r="U31" s="4">
        <f>SUM('1994start'!U31)</f>
        <v>0</v>
      </c>
      <c r="V31" s="4">
        <f>SUM('1994start'!V31)</f>
        <v>0</v>
      </c>
      <c r="W31" s="4">
        <f>SUM('1994start'!W31)</f>
        <v>0</v>
      </c>
      <c r="X31" s="4">
        <f>SUM('1994start'!X31)</f>
        <v>0</v>
      </c>
      <c r="Y31" s="4">
        <f>SUM('1994start'!Y31)</f>
        <v>0</v>
      </c>
    </row>
    <row r="32" spans="1:25" ht="12.75" customHeight="1" thickBot="1">
      <c r="A32" s="19" t="s">
        <v>7</v>
      </c>
      <c r="B32" s="18" t="s">
        <v>16</v>
      </c>
      <c r="C32" s="18"/>
      <c r="D32" s="18"/>
      <c r="E32" s="31">
        <f>SUM('1994start'!E32)</f>
        <v>0.032</v>
      </c>
      <c r="F32" s="31">
        <f>SUM('1994start'!F32)</f>
        <v>0.153</v>
      </c>
      <c r="G32" s="31">
        <f>SUM('1994start'!G32)</f>
        <v>0.3589</v>
      </c>
      <c r="H32" s="31">
        <f>SUM('1994start'!H32)</f>
        <v>0.1826</v>
      </c>
      <c r="I32" s="31">
        <f>SUM('1994start'!I32)</f>
        <v>-0.165</v>
      </c>
      <c r="J32" s="31">
        <f>SUM('1994start'!J32)</f>
        <v>-0.0443</v>
      </c>
      <c r="K32" s="31">
        <f>SUM('1994start'!K32)</f>
        <v>0.2638</v>
      </c>
      <c r="L32" s="31">
        <f>SUM('1994start'!L32)</f>
        <v>0.1265</v>
      </c>
      <c r="M32" s="31">
        <f>SUM('1994start'!M32)</f>
        <v>0.0375</v>
      </c>
      <c r="N32" s="31">
        <f>SUM('1994start'!N32)</f>
        <v>0.3565</v>
      </c>
      <c r="O32" s="31">
        <f>SUM('1994start'!O32)</f>
        <v>0.3076</v>
      </c>
      <c r="P32" s="31">
        <f>SUM('1994start'!P32)</f>
        <v>0.1189</v>
      </c>
      <c r="Q32" s="31">
        <f>SUM('1994start'!Q32)</f>
        <v>0.3507</v>
      </c>
      <c r="R32" s="31">
        <f>SUM('1994start'!R32)</f>
        <v>0</v>
      </c>
      <c r="S32" s="31">
        <f>SUM('1994start'!S32)</f>
        <v>0</v>
      </c>
      <c r="T32" s="31">
        <f>SUM('1994start'!T32)</f>
        <v>0</v>
      </c>
      <c r="U32" s="31">
        <f>SUM('1994start'!U32)</f>
        <v>0</v>
      </c>
      <c r="V32" s="31">
        <f>SUM('1994start'!V32)</f>
        <v>0</v>
      </c>
      <c r="W32" s="31">
        <f>SUM('1994start'!W32)</f>
        <v>0</v>
      </c>
      <c r="X32" s="31">
        <f>SUM('1994start'!X32)</f>
        <v>0</v>
      </c>
      <c r="Y32" s="31">
        <f>SUM('1994start'!Y32)</f>
        <v>0</v>
      </c>
    </row>
    <row r="33" spans="1:25" ht="12.75" customHeight="1">
      <c r="A33" s="2" t="s">
        <v>8</v>
      </c>
      <c r="B33" t="s">
        <v>17</v>
      </c>
      <c r="E33" s="4">
        <f>SUM('1994start'!E33)</f>
        <v>-0.0051</v>
      </c>
      <c r="F33" s="4">
        <f>SUM('1994start'!F33)</f>
        <v>0.2874</v>
      </c>
      <c r="G33" s="4">
        <f>SUM('1994start'!G33)</f>
        <v>0.1812</v>
      </c>
      <c r="H33" s="4">
        <f>SUM('1994start'!H33)</f>
        <v>0.2459</v>
      </c>
      <c r="I33" s="4">
        <f>SUM('1994start'!I33)</f>
        <v>-0.026099999999999998</v>
      </c>
      <c r="J33" s="4">
        <f>SUM('1994start'!J33)</f>
        <v>0.23129999999999998</v>
      </c>
      <c r="K33" s="4">
        <f>SUM('1994start'!K33)</f>
        <v>-0.026699999999999998</v>
      </c>
      <c r="L33" s="4">
        <f>SUM('1994start'!L33)</f>
        <v>0.031</v>
      </c>
      <c r="M33" s="4">
        <f>SUM('1994start'!M33)</f>
        <v>-0.2002</v>
      </c>
      <c r="N33" s="4">
        <f>SUM('1994start'!N33)</f>
        <v>0.4563</v>
      </c>
      <c r="O33" s="4">
        <f>SUM('1994start'!O33)</f>
        <v>0.199</v>
      </c>
      <c r="P33" s="4">
        <f>SUM('1994start'!P33)</f>
        <v>0.0736</v>
      </c>
      <c r="Q33" s="4">
        <f>SUM('1994start'!Q33)</f>
        <v>0.1564</v>
      </c>
      <c r="R33" s="4">
        <f>SUM('1994start'!R33)</f>
        <v>0</v>
      </c>
      <c r="S33" s="4">
        <f>SUM('1994start'!S33)</f>
        <v>0</v>
      </c>
      <c r="T33" s="4">
        <f>SUM('1994start'!T33)</f>
        <v>0</v>
      </c>
      <c r="U33" s="4">
        <f>SUM('1994start'!U33)</f>
        <v>0</v>
      </c>
      <c r="V33" s="4">
        <f>SUM('1994start'!V33)</f>
        <v>0</v>
      </c>
      <c r="W33" s="4">
        <f>SUM('1994start'!W33)</f>
        <v>0</v>
      </c>
      <c r="X33" s="4">
        <f>SUM('1994start'!X33)</f>
        <v>0</v>
      </c>
      <c r="Y33" s="4">
        <f>SUM('1994start'!Y33)</f>
        <v>0</v>
      </c>
    </row>
    <row r="34" spans="1:25" ht="12.75" customHeight="1">
      <c r="A34" s="2" t="s">
        <v>28</v>
      </c>
      <c r="B34" t="s">
        <v>18</v>
      </c>
      <c r="C34" s="4"/>
      <c r="D34" s="4"/>
      <c r="E34" s="4">
        <f>SUM('1994start'!E34)</f>
        <v>0.0118</v>
      </c>
      <c r="F34" s="4">
        <f>SUM('1994start'!F34)</f>
        <v>0.37450000000000006</v>
      </c>
      <c r="G34" s="4">
        <f>SUM('1994start'!G34)</f>
        <v>0.2288</v>
      </c>
      <c r="H34" s="4">
        <f>SUM('1994start'!H34)</f>
        <v>0.3319</v>
      </c>
      <c r="I34" s="4">
        <f>SUM('1994start'!I34)</f>
        <v>0.2862</v>
      </c>
      <c r="J34" s="4">
        <f>SUM('1994start'!J34)</f>
        <v>0.2107</v>
      </c>
      <c r="K34" s="4">
        <f>SUM('1994start'!K34)</f>
        <v>-0.0906</v>
      </c>
      <c r="L34" s="4">
        <f>SUM('1994start'!L34)</f>
        <v>-0.1202</v>
      </c>
      <c r="M34" s="4">
        <f>SUM('1994start'!M34)</f>
        <v>-0.2215</v>
      </c>
      <c r="N34" s="4">
        <f>SUM('1994start'!N34)</f>
        <v>0.285</v>
      </c>
      <c r="O34" s="4">
        <f>SUM('1994start'!O34)</f>
        <v>0.1074</v>
      </c>
      <c r="P34" s="4">
        <f>SUM('1994start'!P34)</f>
        <v>0.0477</v>
      </c>
      <c r="Q34" s="4">
        <f>SUM('1994start'!Q34)</f>
        <v>0.1564</v>
      </c>
      <c r="R34" s="4">
        <f>SUM('1994start'!R34)</f>
        <v>0</v>
      </c>
      <c r="S34" s="4">
        <f>SUM('1994start'!S34)</f>
        <v>0</v>
      </c>
      <c r="T34" s="4">
        <f>SUM('1994start'!T34)</f>
        <v>0</v>
      </c>
      <c r="U34" s="4">
        <f>SUM('1994start'!U34)</f>
        <v>0</v>
      </c>
      <c r="V34" s="4">
        <f>SUM('1994start'!V34)</f>
        <v>0</v>
      </c>
      <c r="W34" s="4">
        <f>SUM('1994start'!W34)</f>
        <v>0</v>
      </c>
      <c r="X34" s="4">
        <f>SUM('1994start'!X34)</f>
        <v>0</v>
      </c>
      <c r="Y34" s="4">
        <f>SUM('1994start'!Y34)</f>
        <v>0</v>
      </c>
    </row>
    <row r="35" spans="1:25" ht="12.75" customHeight="1" thickBot="1">
      <c r="A35" s="19" t="s">
        <v>29</v>
      </c>
      <c r="B35" s="18" t="s">
        <v>79</v>
      </c>
      <c r="C35" s="18"/>
      <c r="D35" s="18"/>
      <c r="E35" s="31">
        <f>SUM('1994start'!E35)</f>
        <v>0.0408</v>
      </c>
      <c r="F35" s="31">
        <f>SUM('1994start'!F35)</f>
        <v>0.0582</v>
      </c>
      <c r="G35" s="31">
        <f>SUM('1994start'!G35)</f>
        <v>0.0529</v>
      </c>
      <c r="H35" s="31">
        <f>SUM('1994start'!H35)</f>
        <v>0.0544</v>
      </c>
      <c r="I35" s="31">
        <f>SUM('1994start'!I35)</f>
        <v>0.0538</v>
      </c>
      <c r="J35" s="31">
        <f>SUM('1994start'!J35)</f>
        <v>0.0501</v>
      </c>
      <c r="K35" s="31">
        <f>SUM('1994start'!K35)</f>
        <v>0.0629</v>
      </c>
      <c r="L35" s="31">
        <f>SUM('1994start'!L35)</f>
        <v>0.0417</v>
      </c>
      <c r="M35" s="31">
        <f>SUM('1994start'!M35)</f>
        <v>0.0165</v>
      </c>
      <c r="N35" s="31">
        <f>SUM('1994start'!N35)</f>
        <v>0.009</v>
      </c>
      <c r="O35" s="31">
        <f>SUM('1994start'!O35)</f>
        <v>0.0111</v>
      </c>
      <c r="P35" s="31">
        <f>SUM('1994start'!P35)</f>
        <v>0.0301</v>
      </c>
      <c r="Q35" s="31">
        <f>SUM('1994start'!Q35)</f>
        <v>0.0488</v>
      </c>
      <c r="R35" s="31">
        <f>SUM('1994start'!R35)</f>
        <v>0</v>
      </c>
      <c r="S35" s="31">
        <f>SUM('1994start'!S35)</f>
        <v>0</v>
      </c>
      <c r="T35" s="31">
        <f>SUM('1994start'!T35)</f>
        <v>0</v>
      </c>
      <c r="U35" s="31">
        <f>SUM('1994start'!U35)</f>
        <v>0</v>
      </c>
      <c r="V35" s="31">
        <f>SUM('1994start'!V35)</f>
        <v>0</v>
      </c>
      <c r="W35" s="31">
        <f>SUM('1994start'!W35)</f>
        <v>0</v>
      </c>
      <c r="X35" s="31">
        <f>SUM('1994start'!X35)</f>
        <v>0</v>
      </c>
      <c r="Y35" s="31">
        <f>SUM('1994start'!Y35)</f>
        <v>0</v>
      </c>
    </row>
    <row r="36" spans="1:25" ht="12.75" customHeight="1">
      <c r="A36" s="2" t="s">
        <v>85</v>
      </c>
      <c r="B36" s="39" t="s">
        <v>86</v>
      </c>
      <c r="E36" s="4">
        <f>SUM('1994start'!E36)</f>
        <v>-0.0156</v>
      </c>
      <c r="F36" s="4">
        <f>SUM('1994start'!F36)</f>
        <v>0.2864</v>
      </c>
      <c r="G36" s="4">
        <f>SUM('1994start'!G36)</f>
        <v>0.1395</v>
      </c>
      <c r="H36" s="4">
        <f>SUM('1994start'!H36)</f>
        <v>0.2224</v>
      </c>
      <c r="I36" s="4">
        <f>SUM('1994start'!I36)</f>
        <v>0.1785</v>
      </c>
      <c r="J36" s="4">
        <f>SUM('1994start'!J36)</f>
        <v>0.1361</v>
      </c>
      <c r="K36" s="4">
        <f>SUM('1994start'!K36)</f>
        <v>-0.0204</v>
      </c>
      <c r="L36" s="4">
        <f>SUM('1994start'!L36)</f>
        <v>-0.0302</v>
      </c>
      <c r="M36" s="4">
        <f>SUM('1994start'!M36)</f>
        <v>-0.0952</v>
      </c>
      <c r="N36" s="4">
        <f>SUM('1994start'!N36)</f>
        <v>0.1987</v>
      </c>
      <c r="O36" s="4">
        <f>SUM('1994start'!O36)</f>
        <v>0.0933</v>
      </c>
      <c r="P36" s="4">
        <f>SUM('1994start'!P36)</f>
        <v>0.0465</v>
      </c>
      <c r="Q36" s="4">
        <f>SUM('1994start'!Q36)</f>
        <v>0.1102</v>
      </c>
      <c r="R36" s="4">
        <f>SUM('1994start'!R36)</f>
        <v>0</v>
      </c>
      <c r="S36" s="4">
        <f>SUM('1994start'!S36)</f>
        <v>0</v>
      </c>
      <c r="T36" s="4">
        <f>SUM('1994start'!T36)</f>
        <v>0</v>
      </c>
      <c r="U36" s="4">
        <f>SUM('1994start'!U36)</f>
        <v>0</v>
      </c>
      <c r="V36" s="4">
        <f>SUM('1994start'!V36)</f>
        <v>0</v>
      </c>
      <c r="W36" s="4">
        <f>SUM('1994start'!W36)</f>
        <v>0</v>
      </c>
      <c r="X36" s="4">
        <f>SUM('1994start'!X36)</f>
        <v>0</v>
      </c>
      <c r="Y36" s="4">
        <f>SUM('1994start'!Y36)</f>
        <v>0</v>
      </c>
    </row>
    <row r="37" spans="1:25" ht="12.75" customHeight="1">
      <c r="A37" s="2" t="s">
        <v>88</v>
      </c>
      <c r="B37" s="39" t="s">
        <v>87</v>
      </c>
      <c r="C37" s="4"/>
      <c r="D37" s="4"/>
      <c r="E37" s="4">
        <f>SUM('1994start'!E37)</f>
        <v>-0.0266</v>
      </c>
      <c r="F37" s="4">
        <f>SUM('1994start'!F37)</f>
        <v>0.1818</v>
      </c>
      <c r="G37" s="4">
        <f>SUM('1994start'!G37)</f>
        <v>0.0358</v>
      </c>
      <c r="H37" s="4">
        <f>SUM('1994start'!H37)</f>
        <v>0.0944</v>
      </c>
      <c r="I37" s="4">
        <f>SUM('1994start'!I37)</f>
        <v>0.0858</v>
      </c>
      <c r="J37" s="4">
        <f>SUM('1994start'!J37)</f>
        <v>-0.0076</v>
      </c>
      <c r="K37" s="4">
        <f>SUM('1994start'!K37)</f>
        <v>0.1139</v>
      </c>
      <c r="L37" s="4">
        <f>SUM('1994start'!L37)</f>
        <v>0.0843</v>
      </c>
      <c r="M37" s="4">
        <f>SUM('1994start'!M37)</f>
        <v>0.0826</v>
      </c>
      <c r="N37" s="4">
        <f>SUM('1994start'!N37)</f>
        <v>0.0397</v>
      </c>
      <c r="O37" s="4">
        <f>SUM('1994start'!O37)</f>
        <v>0.0424</v>
      </c>
      <c r="P37" s="4">
        <f>SUM('1994start'!P37)</f>
        <v>0.024</v>
      </c>
      <c r="Q37" s="4">
        <f>SUM('1994start'!Q37)</f>
        <v>0.0427</v>
      </c>
      <c r="R37" s="4">
        <f>SUM('1994start'!R37)</f>
        <v>0</v>
      </c>
      <c r="S37" s="4">
        <f>SUM('1994start'!S37)</f>
        <v>0</v>
      </c>
      <c r="T37" s="4">
        <f>SUM('1994start'!T37)</f>
        <v>0</v>
      </c>
      <c r="U37" s="4">
        <f>SUM('1994start'!U37)</f>
        <v>0</v>
      </c>
      <c r="V37" s="4">
        <f>SUM('1994start'!V37)</f>
        <v>0</v>
      </c>
      <c r="W37" s="4">
        <f>SUM('1994start'!W37)</f>
        <v>0</v>
      </c>
      <c r="X37" s="4">
        <f>SUM('1994start'!X37)</f>
        <v>0</v>
      </c>
      <c r="Y37" s="4">
        <f>SUM('1994start'!Y37)</f>
        <v>0</v>
      </c>
    </row>
    <row r="38" spans="1:25" ht="12.75" customHeight="1">
      <c r="A38" s="41" t="s">
        <v>94</v>
      </c>
      <c r="B38" s="39" t="s">
        <v>93</v>
      </c>
      <c r="C38" s="4"/>
      <c r="D38" s="4"/>
      <c r="E38" s="4">
        <f>SUM('1994start'!E38)</f>
        <v>0.0778</v>
      </c>
      <c r="F38" s="4">
        <f>SUM('1994start'!F38)</f>
        <v>0.1121</v>
      </c>
      <c r="G38" s="4">
        <f>SUM('1994start'!G38)</f>
        <v>0.0605</v>
      </c>
      <c r="H38" s="4">
        <f>SUM('1994start'!H38)</f>
        <v>-0.0077</v>
      </c>
      <c r="I38" s="4">
        <f>SUM('1994start'!I38)</f>
        <v>0.156</v>
      </c>
      <c r="J38" s="4">
        <f>SUM('1994start'!J38)</f>
        <v>0.2992</v>
      </c>
      <c r="K38" s="4">
        <f>SUM('1994start'!K38)</f>
        <v>-0.1561</v>
      </c>
      <c r="L38" s="4">
        <f>SUM('1994start'!L38)</f>
        <v>-0.2015</v>
      </c>
      <c r="M38" s="4">
        <f>SUM('1994start'!M38)</f>
        <v>-0.1508</v>
      </c>
      <c r="N38" s="4">
        <f>SUM('1994start'!N38)</f>
        <v>0.4034</v>
      </c>
      <c r="O38" s="4">
        <f>SUM('1994start'!O38)</f>
        <v>0.2084</v>
      </c>
      <c r="P38" s="4">
        <f>SUM('1994start'!P38)</f>
        <v>0.1557</v>
      </c>
      <c r="Q38" s="4">
        <f>SUM('1994start'!Q38)</f>
        <v>0.2664</v>
      </c>
      <c r="R38" s="4">
        <f>SUM('1994start'!R38)</f>
        <v>0</v>
      </c>
      <c r="S38" s="4">
        <f>SUM('1994start'!S38)</f>
        <v>0</v>
      </c>
      <c r="T38" s="4">
        <f>SUM('1994start'!T38)</f>
        <v>0</v>
      </c>
      <c r="U38" s="4">
        <f>SUM('1994start'!U38)</f>
        <v>0</v>
      </c>
      <c r="V38" s="4">
        <f>SUM('1994start'!V38)</f>
        <v>0</v>
      </c>
      <c r="W38" s="4">
        <f>SUM('1994start'!W38)</f>
        <v>0</v>
      </c>
      <c r="X38" s="4">
        <f>SUM('1994start'!X38)</f>
        <v>0</v>
      </c>
      <c r="Y38" s="4">
        <f>SUM('1994start'!Y38)</f>
        <v>0</v>
      </c>
    </row>
    <row r="39" spans="1:25" ht="12.75" customHeight="1">
      <c r="A39" s="42" t="s">
        <v>95</v>
      </c>
      <c r="B39" s="39" t="s">
        <v>96</v>
      </c>
      <c r="C39" s="4"/>
      <c r="D39" s="4"/>
      <c r="E39" s="4">
        <f>SUM('1994start'!E39)</f>
        <v>-0.0008</v>
      </c>
      <c r="F39" s="4">
        <f>SUM('1994start'!F39)</f>
        <v>0.1274</v>
      </c>
      <c r="G39" s="4">
        <f>SUM('1994start'!G39)</f>
        <v>0.0479</v>
      </c>
      <c r="H39" s="4">
        <f>SUM('1994start'!H39)</f>
        <v>0.0695</v>
      </c>
      <c r="I39" s="4">
        <f>SUM('1994start'!I39)</f>
        <v>0.06570000000000001</v>
      </c>
      <c r="J39" s="4">
        <f>SUM('1994start'!J39)</f>
        <v>0.033</v>
      </c>
      <c r="K39" s="4">
        <f>SUM('1994start'!K39)</f>
        <v>0.0817</v>
      </c>
      <c r="L39" s="4">
        <f>SUM('1994start'!L39)</f>
        <v>0.0761</v>
      </c>
      <c r="M39" s="4">
        <f>SUM('1994start'!M39)</f>
        <v>0.1661</v>
      </c>
      <c r="N39" s="4">
        <f>SUM('1994start'!N39)</f>
        <v>0.08</v>
      </c>
      <c r="O39" s="4">
        <f>SUM('1994start'!O39)</f>
        <v>0.0827</v>
      </c>
      <c r="P39" s="4">
        <f>SUM('1994start'!P39)</f>
        <v>0.0259</v>
      </c>
      <c r="Q39" s="4">
        <f>SUM('1994start'!Q39)</f>
        <v>0.0043</v>
      </c>
      <c r="R39" s="4">
        <f>SUM('1994start'!R39)</f>
        <v>0</v>
      </c>
      <c r="S39" s="4">
        <f>SUM('1994start'!S39)</f>
        <v>0</v>
      </c>
      <c r="T39" s="4">
        <f>SUM('1994start'!T39)</f>
        <v>0</v>
      </c>
      <c r="U39" s="4">
        <f>SUM('1994start'!U39)</f>
        <v>0</v>
      </c>
      <c r="V39" s="4">
        <f>SUM('1994start'!V39)</f>
        <v>0</v>
      </c>
      <c r="W39" s="4">
        <f>SUM('1994start'!W39)</f>
        <v>0</v>
      </c>
      <c r="X39" s="4">
        <f>SUM('1994start'!X39)</f>
        <v>0</v>
      </c>
      <c r="Y39" s="4">
        <f>SUM('1994start'!Y39)</f>
        <v>0</v>
      </c>
    </row>
    <row r="40" spans="1:25" ht="12.75" customHeight="1">
      <c r="A40" s="2" t="s">
        <v>101</v>
      </c>
      <c r="B40" s="39" t="s">
        <v>102</v>
      </c>
      <c r="C40" s="4"/>
      <c r="D40" s="4"/>
      <c r="E40" s="4">
        <f>SUM('1994start'!E40)</f>
        <v>0</v>
      </c>
      <c r="F40" s="4">
        <f>SUM('1994start'!F40)</f>
        <v>0.1837</v>
      </c>
      <c r="G40" s="4">
        <f>SUM('1994start'!G40)</f>
        <v>0.1079</v>
      </c>
      <c r="H40" s="4">
        <f>SUM('1994start'!H40)</f>
        <v>0.0658</v>
      </c>
      <c r="I40" s="4">
        <f>SUM('1994start'!I40)</f>
        <v>0.0783</v>
      </c>
      <c r="J40" s="4">
        <f>SUM('1994start'!J40)</f>
        <v>0.0227</v>
      </c>
      <c r="K40" s="4">
        <f>SUM('1994start'!K40)</f>
        <v>0.0694</v>
      </c>
      <c r="L40" s="4">
        <f>SUM('1994start'!L40)</f>
        <v>0.0617</v>
      </c>
      <c r="M40" s="4">
        <f>SUM('1994start'!M40)</f>
        <v>0.072</v>
      </c>
      <c r="N40" s="4">
        <f>SUM('1994start'!N40)</f>
        <v>0.0501</v>
      </c>
      <c r="O40" s="4">
        <f>SUM('1994start'!O40)</f>
        <v>0.0254</v>
      </c>
      <c r="P40" s="4">
        <f>SUM('1994start'!P40)</f>
        <v>0.0235</v>
      </c>
      <c r="Q40" s="4">
        <f>SUM('1994start'!Q40)</f>
        <v>0.0423</v>
      </c>
      <c r="R40" s="4">
        <f>SUM('1994start'!R40)</f>
        <v>0</v>
      </c>
      <c r="S40" s="4">
        <f>SUM('1994start'!S40)</f>
        <v>0</v>
      </c>
      <c r="T40" s="4">
        <f>SUM('1994start'!T40)</f>
        <v>0</v>
      </c>
      <c r="U40" s="4">
        <f>SUM('1994start'!U40)</f>
        <v>0</v>
      </c>
      <c r="V40" s="4">
        <f>SUM('1994start'!V40)</f>
        <v>0</v>
      </c>
      <c r="W40" s="4">
        <f>SUM('1994start'!W40)</f>
        <v>0</v>
      </c>
      <c r="X40" s="4">
        <f>SUM('1994start'!X40)</f>
        <v>0</v>
      </c>
      <c r="Y40" s="4">
        <f>SUM('1994start'!Y40)</f>
        <v>0</v>
      </c>
    </row>
    <row r="41" ht="12.75" customHeight="1">
      <c r="A41" s="2"/>
    </row>
    <row r="42" ht="12.75" customHeight="1">
      <c r="A42" s="2" t="s">
        <v>63</v>
      </c>
    </row>
    <row r="43" ht="12.75" customHeight="1">
      <c r="A43" s="35" t="s">
        <v>65</v>
      </c>
    </row>
    <row r="44" spans="1:4" ht="12.75" customHeight="1">
      <c r="A44" s="2" t="s">
        <v>64</v>
      </c>
      <c r="D44" t="s">
        <v>66</v>
      </c>
    </row>
    <row r="45" ht="12.75" customHeight="1">
      <c r="A45" s="2"/>
    </row>
    <row r="46" ht="12.75" customHeight="1">
      <c r="A46" s="2" t="s">
        <v>68</v>
      </c>
    </row>
    <row r="47" spans="1:4" ht="12.75" customHeight="1">
      <c r="A47" t="s">
        <v>69</v>
      </c>
      <c r="D47" s="36"/>
    </row>
    <row r="48" spans="1:4" ht="12.75" customHeight="1">
      <c r="A48" s="2" t="s">
        <v>72</v>
      </c>
      <c r="D48" s="36"/>
    </row>
    <row r="49" ht="12.75" customHeight="1">
      <c r="A49" s="2"/>
    </row>
    <row r="50" ht="12.75" customHeight="1">
      <c r="A50" s="2" t="s">
        <v>67</v>
      </c>
    </row>
    <row r="51" ht="12.75" customHeight="1">
      <c r="A51" s="2"/>
    </row>
    <row r="52" ht="12.75" customHeight="1">
      <c r="A52" s="2" t="s">
        <v>70</v>
      </c>
    </row>
    <row r="53" ht="12.75" customHeight="1">
      <c r="A53" s="2"/>
    </row>
    <row r="54" ht="12.75" customHeight="1">
      <c r="A54" s="2" t="s">
        <v>71</v>
      </c>
    </row>
    <row r="55" ht="12.75" customHeight="1">
      <c r="A55" s="2"/>
    </row>
    <row r="56" ht="12.75" customHeight="1">
      <c r="A56" s="35" t="s">
        <v>97</v>
      </c>
    </row>
    <row r="57" ht="12.75" customHeight="1">
      <c r="A57" s="2"/>
    </row>
    <row r="58" ht="12.75" customHeight="1">
      <c r="A58" s="35" t="s">
        <v>98</v>
      </c>
    </row>
    <row r="59" ht="12.75" customHeight="1">
      <c r="A59" s="2"/>
    </row>
    <row r="60" ht="12.75" customHeight="1">
      <c r="A60" s="2"/>
    </row>
    <row r="61" ht="12.75" customHeight="1">
      <c r="A61" s="2"/>
    </row>
    <row r="62" ht="12.75" customHeight="1">
      <c r="A62" s="26" t="s">
        <v>53</v>
      </c>
    </row>
    <row r="63" spans="1:5" ht="12.75" customHeight="1">
      <c r="A63" s="5"/>
      <c r="E63" s="9" t="s">
        <v>22</v>
      </c>
    </row>
    <row r="64" spans="1:25" ht="12.75" customHeight="1">
      <c r="A64" s="5"/>
      <c r="B64" s="6"/>
      <c r="C64" s="24" t="s">
        <v>52</v>
      </c>
      <c r="E64" s="25">
        <f>E$20</f>
        <v>1994</v>
      </c>
      <c r="F64" s="25">
        <f aca="true" t="shared" si="8" ref="F64:Y64">F$20</f>
        <v>1995</v>
      </c>
      <c r="G64" s="25">
        <f t="shared" si="8"/>
        <v>1996</v>
      </c>
      <c r="H64" s="25">
        <f t="shared" si="8"/>
        <v>1997</v>
      </c>
      <c r="I64" s="25">
        <f t="shared" si="8"/>
        <v>1998</v>
      </c>
      <c r="J64" s="25">
        <f t="shared" si="8"/>
        <v>1999</v>
      </c>
      <c r="K64" s="25">
        <f t="shared" si="8"/>
        <v>2000</v>
      </c>
      <c r="L64" s="25">
        <f t="shared" si="8"/>
        <v>2001</v>
      </c>
      <c r="M64" s="25">
        <f t="shared" si="8"/>
        <v>2002</v>
      </c>
      <c r="N64" s="25">
        <f t="shared" si="8"/>
        <v>2003</v>
      </c>
      <c r="O64" s="25">
        <f t="shared" si="8"/>
        <v>2004</v>
      </c>
      <c r="P64" s="25">
        <f t="shared" si="8"/>
        <v>2005</v>
      </c>
      <c r="Q64" s="25">
        <f t="shared" si="8"/>
        <v>2006</v>
      </c>
      <c r="R64" s="25">
        <f t="shared" si="8"/>
        <v>2007</v>
      </c>
      <c r="S64" s="25">
        <f t="shared" si="8"/>
        <v>2008</v>
      </c>
      <c r="T64" s="25">
        <f t="shared" si="8"/>
        <v>2009</v>
      </c>
      <c r="U64" s="25">
        <f t="shared" si="8"/>
        <v>2010</v>
      </c>
      <c r="V64" s="25">
        <f t="shared" si="8"/>
        <v>2011</v>
      </c>
      <c r="W64" s="25">
        <f t="shared" si="8"/>
        <v>2012</v>
      </c>
      <c r="X64" s="25">
        <f t="shared" si="8"/>
        <v>2013</v>
      </c>
      <c r="Y64" s="25">
        <f t="shared" si="8"/>
        <v>2014</v>
      </c>
    </row>
    <row r="65" spans="2:25" ht="12.75" customHeight="1">
      <c r="B65" s="6"/>
      <c r="C65" s="5" t="s">
        <v>22</v>
      </c>
      <c r="E65" s="6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aca="true" t="shared" si="9" ref="K65:P65">J126</f>
        <v>100000</v>
      </c>
      <c r="L65" s="10">
        <f t="shared" si="9"/>
        <v>91365.408</v>
      </c>
      <c r="M65" s="10">
        <f t="shared" si="9"/>
        <v>80989.9346044069</v>
      </c>
      <c r="N65" s="10">
        <f t="shared" si="9"/>
        <v>64928.46430457292</v>
      </c>
      <c r="O65" s="10">
        <f t="shared" si="9"/>
        <v>74137.41279985866</v>
      </c>
      <c r="P65" s="10">
        <f t="shared" si="9"/>
        <v>75707.0773546373</v>
      </c>
      <c r="Q65" s="10">
        <f>P126</f>
        <v>74149.47461290623</v>
      </c>
      <c r="R65" s="10">
        <f>Q126</f>
        <v>78460.29523898427</v>
      </c>
      <c r="S65" s="10">
        <f>R126</f>
        <v>73664.0867081786</v>
      </c>
      <c r="T65" s="10">
        <f aca="true" t="shared" si="10" ref="T65:Y65">S126</f>
        <v>68806.26680296533</v>
      </c>
      <c r="U65" s="10">
        <f t="shared" si="10"/>
        <v>63948.44689775206</v>
      </c>
      <c r="V65" s="10">
        <f t="shared" si="10"/>
        <v>59090.62699253879</v>
      </c>
      <c r="W65" s="10">
        <f t="shared" si="10"/>
        <v>54232.80708732551</v>
      </c>
      <c r="X65" s="10">
        <f t="shared" si="10"/>
        <v>49374.98718211224</v>
      </c>
      <c r="Y65" s="10">
        <f t="shared" si="10"/>
        <v>44517.16727689897</v>
      </c>
    </row>
    <row r="66" spans="2:25" ht="12.75" customHeight="1">
      <c r="B66" s="6"/>
      <c r="C66" s="5" t="s">
        <v>25</v>
      </c>
      <c r="E66" s="9"/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aca="true" t="shared" si="11" ref="K66:Y66">-K$17*$B$8</f>
        <v>-4000</v>
      </c>
      <c r="L66" s="10">
        <f t="shared" si="11"/>
        <v>-4149.289099526066</v>
      </c>
      <c r="M66" s="10">
        <f t="shared" si="11"/>
        <v>-4196.682464454975</v>
      </c>
      <c r="N66" s="10">
        <f t="shared" si="11"/>
        <v>-4305.687203791468</v>
      </c>
      <c r="O66" s="10">
        <f t="shared" si="11"/>
        <v>-4388.62559241706</v>
      </c>
      <c r="P66" s="10">
        <f t="shared" si="11"/>
        <v>-4518.957345971562</v>
      </c>
      <c r="Q66" s="10">
        <f t="shared" si="11"/>
        <v>-4699.05213270142</v>
      </c>
      <c r="R66" s="10">
        <f t="shared" si="11"/>
        <v>-4796.208530805686</v>
      </c>
      <c r="S66" s="10">
        <f t="shared" si="11"/>
        <v>-4857.819905213269</v>
      </c>
      <c r="T66" s="10">
        <f t="shared" si="11"/>
        <v>-4857.819905213269</v>
      </c>
      <c r="U66" s="10">
        <f t="shared" si="11"/>
        <v>-4857.819905213269</v>
      </c>
      <c r="V66" s="10">
        <f t="shared" si="11"/>
        <v>-4857.819905213269</v>
      </c>
      <c r="W66" s="10">
        <f t="shared" si="11"/>
        <v>-4857.819905213269</v>
      </c>
      <c r="X66" s="10">
        <f t="shared" si="11"/>
        <v>-4857.819905213269</v>
      </c>
      <c r="Y66" s="10">
        <f t="shared" si="11"/>
        <v>0</v>
      </c>
    </row>
    <row r="67" spans="2:25" ht="12.75" customHeight="1">
      <c r="B67" s="6"/>
      <c r="C67" s="5" t="s">
        <v>48</v>
      </c>
      <c r="E67" s="9"/>
      <c r="F67" s="6">
        <f>-F65*$B$7*$B$8</f>
        <v>0</v>
      </c>
      <c r="G67" s="6">
        <f>-G65*$B$7*$B$8</f>
        <v>0</v>
      </c>
      <c r="H67" s="6">
        <f aca="true" t="shared" si="12" ref="H67:M67">-H65*$B$7*$B$8</f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aca="true" t="shared" si="13" ref="N67:S67">-N65*$B$7*$B$8</f>
        <v>0</v>
      </c>
      <c r="O67" s="6">
        <f t="shared" si="13"/>
        <v>0</v>
      </c>
      <c r="P67" s="6">
        <f t="shared" si="13"/>
        <v>0</v>
      </c>
      <c r="Q67" s="6">
        <f t="shared" si="13"/>
        <v>0</v>
      </c>
      <c r="R67" s="6">
        <f t="shared" si="13"/>
        <v>0</v>
      </c>
      <c r="S67" s="6">
        <f t="shared" si="13"/>
        <v>0</v>
      </c>
      <c r="T67" s="6">
        <f aca="true" t="shared" si="14" ref="T67:Y67">-T65*$B$7*$B$8</f>
        <v>0</v>
      </c>
      <c r="U67" s="6">
        <f t="shared" si="14"/>
        <v>0</v>
      </c>
      <c r="V67" s="6">
        <f t="shared" si="14"/>
        <v>0</v>
      </c>
      <c r="W67" s="6">
        <f t="shared" si="14"/>
        <v>0</v>
      </c>
      <c r="X67" s="6">
        <f t="shared" si="14"/>
        <v>0</v>
      </c>
      <c r="Y67" s="6">
        <f t="shared" si="14"/>
        <v>0</v>
      </c>
    </row>
    <row r="68" spans="2:25" ht="12.75" customHeight="1">
      <c r="B68" s="6"/>
      <c r="C68" s="5" t="s">
        <v>49</v>
      </c>
      <c r="E68" s="9"/>
      <c r="F68" s="10">
        <f>SUM(F65:F67)</f>
        <v>0</v>
      </c>
      <c r="G68" s="10">
        <f>SUM(G65:G67)</f>
        <v>0</v>
      </c>
      <c r="H68" s="10">
        <f aca="true" t="shared" si="15" ref="H68:P68">SUM(H65:H67)</f>
        <v>0</v>
      </c>
      <c r="I68" s="10">
        <f t="shared" si="15"/>
        <v>0</v>
      </c>
      <c r="J68" s="10">
        <f t="shared" si="15"/>
        <v>0</v>
      </c>
      <c r="K68" s="10">
        <f t="shared" si="15"/>
        <v>96000</v>
      </c>
      <c r="L68" s="10">
        <f t="shared" si="15"/>
        <v>87216.11890047393</v>
      </c>
      <c r="M68" s="10">
        <f t="shared" si="15"/>
        <v>76793.25213995192</v>
      </c>
      <c r="N68" s="10">
        <f t="shared" si="15"/>
        <v>60622.77710078145</v>
      </c>
      <c r="O68" s="10">
        <f t="shared" si="15"/>
        <v>69748.78720744161</v>
      </c>
      <c r="P68" s="10">
        <f t="shared" si="15"/>
        <v>71188.12000866573</v>
      </c>
      <c r="Q68" s="10">
        <f>SUM(Q65:Q67)</f>
        <v>69450.42248020481</v>
      </c>
      <c r="R68" s="10">
        <f>SUM(R65:R67)</f>
        <v>73664.08670817858</v>
      </c>
      <c r="S68" s="10">
        <f>SUM(S65:S67)</f>
        <v>68806.26680296533</v>
      </c>
      <c r="T68" s="10">
        <f aca="true" t="shared" si="16" ref="T68:Y68">SUM(T65:T67)</f>
        <v>63948.44689775206</v>
      </c>
      <c r="U68" s="10">
        <f t="shared" si="16"/>
        <v>59090.62699253879</v>
      </c>
      <c r="V68" s="10">
        <f t="shared" si="16"/>
        <v>54232.80708732552</v>
      </c>
      <c r="W68" s="10">
        <f t="shared" si="16"/>
        <v>49374.98718211224</v>
      </c>
      <c r="X68" s="10">
        <f t="shared" si="16"/>
        <v>44517.167276898974</v>
      </c>
      <c r="Y68" s="10">
        <f t="shared" si="16"/>
        <v>44517.16727689897</v>
      </c>
    </row>
    <row r="69" spans="1:5" ht="12.75" customHeight="1">
      <c r="A69" s="5"/>
      <c r="B69" s="6"/>
      <c r="E69" s="9"/>
    </row>
    <row r="70" ht="12.75" customHeight="1">
      <c r="C70" s="7" t="s">
        <v>21</v>
      </c>
    </row>
    <row r="71" spans="1:25" ht="12.75" customHeight="1">
      <c r="A71" s="1" t="s">
        <v>30</v>
      </c>
      <c r="B71" t="s">
        <v>31</v>
      </c>
      <c r="C71" s="23">
        <v>0</v>
      </c>
      <c r="E71" s="10">
        <f aca="true" t="shared" si="17" ref="E71:E85">$E$65*C71</f>
        <v>0</v>
      </c>
      <c r="F71" s="6">
        <f>F$68*$C71</f>
        <v>0</v>
      </c>
      <c r="G71" s="6">
        <f>G$68*$C71</f>
        <v>0</v>
      </c>
      <c r="H71" s="6">
        <f>H$68*$C71</f>
        <v>0</v>
      </c>
      <c r="I71" s="6">
        <f>I$68*$C71</f>
        <v>0</v>
      </c>
      <c r="J71" s="6">
        <f>J$68*$C71</f>
        <v>0</v>
      </c>
      <c r="K71" s="6">
        <f>K$68*$C71</f>
        <v>0</v>
      </c>
      <c r="L71" s="6">
        <f>L$68*$C71</f>
        <v>0</v>
      </c>
      <c r="M71" s="6">
        <f>M$68*$C71</f>
        <v>0</v>
      </c>
      <c r="N71" s="6">
        <f>N$68*$C71</f>
        <v>0</v>
      </c>
      <c r="O71" s="6">
        <f>O$68*$C71</f>
        <v>0</v>
      </c>
      <c r="P71" s="6">
        <f>P$68*$C71</f>
        <v>0</v>
      </c>
      <c r="Q71" s="6">
        <f>Q$68*$C71</f>
        <v>0</v>
      </c>
      <c r="R71" s="6">
        <f>R$68*$C71</f>
        <v>0</v>
      </c>
      <c r="S71" s="6">
        <f>S$68*$C71</f>
        <v>0</v>
      </c>
      <c r="T71" s="6">
        <f>T$68*$C71</f>
        <v>0</v>
      </c>
      <c r="U71" s="6">
        <f>U$68*$C71</f>
        <v>0</v>
      </c>
      <c r="V71" s="6">
        <f>V$68*$C71</f>
        <v>0</v>
      </c>
      <c r="W71" s="6">
        <f>W$68*$C71</f>
        <v>0</v>
      </c>
      <c r="X71" s="6">
        <f>X$68*$C71</f>
        <v>0</v>
      </c>
      <c r="Y71" s="6">
        <f>Y$68*$C71</f>
        <v>0</v>
      </c>
    </row>
    <row r="72" spans="1:25" ht="12.75" customHeight="1">
      <c r="A72" s="1" t="s">
        <v>40</v>
      </c>
      <c r="B72" t="s">
        <v>45</v>
      </c>
      <c r="C72" s="23">
        <v>0</v>
      </c>
      <c r="E72" s="10">
        <f t="shared" si="17"/>
        <v>0</v>
      </c>
      <c r="F72" s="6">
        <f aca="true" t="shared" si="18" ref="F72:U85">F$68*$C72</f>
        <v>0</v>
      </c>
      <c r="G72" s="6">
        <f t="shared" si="18"/>
        <v>0</v>
      </c>
      <c r="H72" s="6">
        <f t="shared" si="18"/>
        <v>0</v>
      </c>
      <c r="I72" s="6">
        <f t="shared" si="18"/>
        <v>0</v>
      </c>
      <c r="J72" s="6">
        <f t="shared" si="18"/>
        <v>0</v>
      </c>
      <c r="K72" s="6">
        <f t="shared" si="18"/>
        <v>0</v>
      </c>
      <c r="L72" s="6">
        <f t="shared" si="18"/>
        <v>0</v>
      </c>
      <c r="M72" s="6">
        <f t="shared" si="18"/>
        <v>0</v>
      </c>
      <c r="N72" s="6">
        <f t="shared" si="18"/>
        <v>0</v>
      </c>
      <c r="O72" s="6">
        <f t="shared" si="18"/>
        <v>0</v>
      </c>
      <c r="P72" s="6">
        <f t="shared" si="18"/>
        <v>0</v>
      </c>
      <c r="Q72" s="6">
        <f t="shared" si="18"/>
        <v>0</v>
      </c>
      <c r="R72" s="6">
        <f t="shared" si="18"/>
        <v>0</v>
      </c>
      <c r="S72" s="6">
        <f t="shared" si="18"/>
        <v>0</v>
      </c>
      <c r="T72" s="6">
        <f t="shared" si="18"/>
        <v>0</v>
      </c>
      <c r="U72" s="6">
        <f t="shared" si="18"/>
        <v>0</v>
      </c>
      <c r="V72" s="6">
        <f>V$68*$C72</f>
        <v>0</v>
      </c>
      <c r="W72" s="6">
        <f>W$68*$C72</f>
        <v>0</v>
      </c>
      <c r="X72" s="6">
        <f>X$68*$C72</f>
        <v>0</v>
      </c>
      <c r="Y72" s="6">
        <f>Y$68*$C72</f>
        <v>0</v>
      </c>
    </row>
    <row r="73" spans="1:25" ht="12.75" customHeight="1">
      <c r="A73" s="1" t="s">
        <v>41</v>
      </c>
      <c r="B73" t="s">
        <v>44</v>
      </c>
      <c r="C73" s="23">
        <v>0</v>
      </c>
      <c r="E73" s="10">
        <f t="shared" si="17"/>
        <v>0</v>
      </c>
      <c r="F73" s="6">
        <f t="shared" si="18"/>
        <v>0</v>
      </c>
      <c r="G73" s="6">
        <f t="shared" si="18"/>
        <v>0</v>
      </c>
      <c r="H73" s="6">
        <f t="shared" si="18"/>
        <v>0</v>
      </c>
      <c r="I73" s="6">
        <f t="shared" si="18"/>
        <v>0</v>
      </c>
      <c r="J73" s="6">
        <f t="shared" si="18"/>
        <v>0</v>
      </c>
      <c r="K73" s="6">
        <f t="shared" si="18"/>
        <v>0</v>
      </c>
      <c r="L73" s="6">
        <f t="shared" si="18"/>
        <v>0</v>
      </c>
      <c r="M73" s="6">
        <f t="shared" si="18"/>
        <v>0</v>
      </c>
      <c r="N73" s="6">
        <f t="shared" si="18"/>
        <v>0</v>
      </c>
      <c r="O73" s="6">
        <f t="shared" si="18"/>
        <v>0</v>
      </c>
      <c r="P73" s="6">
        <f t="shared" si="18"/>
        <v>0</v>
      </c>
      <c r="Q73" s="6">
        <f t="shared" si="18"/>
        <v>0</v>
      </c>
      <c r="R73" s="6">
        <f t="shared" si="18"/>
        <v>0</v>
      </c>
      <c r="S73" s="6">
        <f t="shared" si="18"/>
        <v>0</v>
      </c>
      <c r="T73" s="6">
        <f>T$68*$C73</f>
        <v>0</v>
      </c>
      <c r="U73" s="6">
        <f>U$68*$C73</f>
        <v>0</v>
      </c>
      <c r="V73" s="6">
        <f>V$68*$C73</f>
        <v>0</v>
      </c>
      <c r="W73" s="6">
        <f>W$68*$C73</f>
        <v>0</v>
      </c>
      <c r="X73" s="6">
        <f>X$68*$C73</f>
        <v>0</v>
      </c>
      <c r="Y73" s="6">
        <f>Y$68*$C73</f>
        <v>0</v>
      </c>
    </row>
    <row r="74" spans="1:25" ht="12.75" customHeight="1">
      <c r="A74" s="1" t="s">
        <v>42</v>
      </c>
      <c r="B74" t="s">
        <v>43</v>
      </c>
      <c r="C74" s="23">
        <v>0</v>
      </c>
      <c r="E74" s="10">
        <f t="shared" si="17"/>
        <v>0</v>
      </c>
      <c r="F74" s="6">
        <f t="shared" si="18"/>
        <v>0</v>
      </c>
      <c r="G74" s="6">
        <f t="shared" si="18"/>
        <v>0</v>
      </c>
      <c r="H74" s="6">
        <f t="shared" si="18"/>
        <v>0</v>
      </c>
      <c r="I74" s="6">
        <f t="shared" si="18"/>
        <v>0</v>
      </c>
      <c r="J74" s="6">
        <f t="shared" si="18"/>
        <v>0</v>
      </c>
      <c r="K74" s="6">
        <f t="shared" si="18"/>
        <v>0</v>
      </c>
      <c r="L74" s="6">
        <f t="shared" si="18"/>
        <v>0</v>
      </c>
      <c r="M74" s="6">
        <f t="shared" si="18"/>
        <v>0</v>
      </c>
      <c r="N74" s="6">
        <f t="shared" si="18"/>
        <v>0</v>
      </c>
      <c r="O74" s="6">
        <f t="shared" si="18"/>
        <v>0</v>
      </c>
      <c r="P74" s="6">
        <f t="shared" si="18"/>
        <v>0</v>
      </c>
      <c r="Q74" s="6">
        <f t="shared" si="18"/>
        <v>0</v>
      </c>
      <c r="R74" s="6">
        <f t="shared" si="18"/>
        <v>0</v>
      </c>
      <c r="S74" s="6">
        <f t="shared" si="18"/>
        <v>0</v>
      </c>
      <c r="T74" s="6">
        <f>T$68*$C74</f>
        <v>0</v>
      </c>
      <c r="U74" s="6">
        <f>U$68*$C74</f>
        <v>0</v>
      </c>
      <c r="V74" s="6">
        <f>V$68*$C74</f>
        <v>0</v>
      </c>
      <c r="W74" s="6">
        <f>W$68*$C74</f>
        <v>0</v>
      </c>
      <c r="X74" s="6">
        <f>X$68*$C74</f>
        <v>0</v>
      </c>
      <c r="Y74" s="6">
        <f>Y$68*$C74</f>
        <v>0</v>
      </c>
    </row>
    <row r="75" spans="1:25" ht="12.75" customHeight="1">
      <c r="A75" s="1" t="s">
        <v>0</v>
      </c>
      <c r="B75" t="s">
        <v>9</v>
      </c>
      <c r="C75" s="23">
        <v>0.21</v>
      </c>
      <c r="E75" s="10">
        <f t="shared" si="17"/>
        <v>0</v>
      </c>
      <c r="F75" s="6">
        <f t="shared" si="18"/>
        <v>0</v>
      </c>
      <c r="G75" s="6">
        <f t="shared" si="18"/>
        <v>0</v>
      </c>
      <c r="H75" s="6">
        <f t="shared" si="18"/>
        <v>0</v>
      </c>
      <c r="I75" s="6">
        <f t="shared" si="18"/>
        <v>0</v>
      </c>
      <c r="J75" s="6">
        <f t="shared" si="18"/>
        <v>0</v>
      </c>
      <c r="K75" s="6">
        <f t="shared" si="18"/>
        <v>20160</v>
      </c>
      <c r="L75" s="6">
        <f t="shared" si="18"/>
        <v>18315.384969099523</v>
      </c>
      <c r="M75" s="6">
        <f t="shared" si="18"/>
        <v>16126.582949389902</v>
      </c>
      <c r="N75" s="6">
        <f t="shared" si="18"/>
        <v>12730.783191164104</v>
      </c>
      <c r="O75" s="6">
        <f t="shared" si="18"/>
        <v>14647.245313562737</v>
      </c>
      <c r="P75" s="6">
        <f t="shared" si="18"/>
        <v>14949.505201819804</v>
      </c>
      <c r="Q75" s="6">
        <f t="shared" si="18"/>
        <v>14584.58872084301</v>
      </c>
      <c r="R75" s="6">
        <f t="shared" si="18"/>
        <v>15469.458208717502</v>
      </c>
      <c r="S75" s="6">
        <f t="shared" si="18"/>
        <v>14449.31602862272</v>
      </c>
      <c r="T75" s="6">
        <f>T$68*$C75</f>
        <v>13429.173848527931</v>
      </c>
      <c r="U75" s="6">
        <f>U$68*$C75</f>
        <v>12409.031668433145</v>
      </c>
      <c r="V75" s="6">
        <f>V$68*$C75</f>
        <v>11388.889488338358</v>
      </c>
      <c r="W75" s="6">
        <f>W$68*$C75</f>
        <v>10368.74730824357</v>
      </c>
      <c r="X75" s="6">
        <f>X$68*$C75</f>
        <v>9348.605128148783</v>
      </c>
      <c r="Y75" s="6">
        <f>Y$68*$C75</f>
        <v>9348.605128148783</v>
      </c>
    </row>
    <row r="76" spans="1:25" ht="12.75" customHeight="1">
      <c r="A76" s="2" t="s">
        <v>1</v>
      </c>
      <c r="B76" t="s">
        <v>10</v>
      </c>
      <c r="C76" s="23">
        <v>0</v>
      </c>
      <c r="E76" s="10">
        <f t="shared" si="17"/>
        <v>0</v>
      </c>
      <c r="F76" s="6">
        <f t="shared" si="18"/>
        <v>0</v>
      </c>
      <c r="G76" s="6">
        <f t="shared" si="18"/>
        <v>0</v>
      </c>
      <c r="H76" s="6">
        <f t="shared" si="18"/>
        <v>0</v>
      </c>
      <c r="I76" s="6">
        <f t="shared" si="18"/>
        <v>0</v>
      </c>
      <c r="J76" s="6">
        <f t="shared" si="18"/>
        <v>0</v>
      </c>
      <c r="K76" s="6">
        <f t="shared" si="18"/>
        <v>0</v>
      </c>
      <c r="L76" s="6">
        <f t="shared" si="18"/>
        <v>0</v>
      </c>
      <c r="M76" s="6">
        <f t="shared" si="18"/>
        <v>0</v>
      </c>
      <c r="N76" s="6">
        <f t="shared" si="18"/>
        <v>0</v>
      </c>
      <c r="O76" s="6">
        <f t="shared" si="18"/>
        <v>0</v>
      </c>
      <c r="P76" s="6">
        <f t="shared" si="18"/>
        <v>0</v>
      </c>
      <c r="Q76" s="6">
        <f t="shared" si="18"/>
        <v>0</v>
      </c>
      <c r="R76" s="6">
        <f t="shared" si="18"/>
        <v>0</v>
      </c>
      <c r="S76" s="6">
        <f t="shared" si="18"/>
        <v>0</v>
      </c>
      <c r="T76" s="6">
        <f>T$68*$C76</f>
        <v>0</v>
      </c>
      <c r="U76" s="6">
        <f>U$68*$C76</f>
        <v>0</v>
      </c>
      <c r="V76" s="6">
        <f>V$68*$C76</f>
        <v>0</v>
      </c>
      <c r="W76" s="6">
        <f>W$68*$C76</f>
        <v>0</v>
      </c>
      <c r="X76" s="6">
        <f>X$68*$C76</f>
        <v>0</v>
      </c>
      <c r="Y76" s="6">
        <f>Y$68*$C76</f>
        <v>0</v>
      </c>
    </row>
    <row r="77" spans="1:25" ht="12.75" customHeight="1">
      <c r="A77" s="2" t="s">
        <v>2</v>
      </c>
      <c r="B77" t="s">
        <v>11</v>
      </c>
      <c r="C77" s="23">
        <v>0</v>
      </c>
      <c r="E77" s="10">
        <f t="shared" si="17"/>
        <v>0</v>
      </c>
      <c r="F77" s="6">
        <f t="shared" si="18"/>
        <v>0</v>
      </c>
      <c r="G77" s="6">
        <f t="shared" si="18"/>
        <v>0</v>
      </c>
      <c r="H77" s="6">
        <f t="shared" si="18"/>
        <v>0</v>
      </c>
      <c r="I77" s="6">
        <f t="shared" si="18"/>
        <v>0</v>
      </c>
      <c r="J77" s="6">
        <f t="shared" si="18"/>
        <v>0</v>
      </c>
      <c r="K77" s="6">
        <f t="shared" si="18"/>
        <v>0</v>
      </c>
      <c r="L77" s="6">
        <f t="shared" si="18"/>
        <v>0</v>
      </c>
      <c r="M77" s="6">
        <f t="shared" si="18"/>
        <v>0</v>
      </c>
      <c r="N77" s="6">
        <f t="shared" si="18"/>
        <v>0</v>
      </c>
      <c r="O77" s="6">
        <f t="shared" si="18"/>
        <v>0</v>
      </c>
      <c r="P77" s="6">
        <f t="shared" si="18"/>
        <v>0</v>
      </c>
      <c r="Q77" s="6">
        <f t="shared" si="18"/>
        <v>0</v>
      </c>
      <c r="R77" s="6">
        <f t="shared" si="18"/>
        <v>0</v>
      </c>
      <c r="S77" s="6">
        <f t="shared" si="18"/>
        <v>0</v>
      </c>
      <c r="T77" s="6">
        <f>T$68*$C77</f>
        <v>0</v>
      </c>
      <c r="U77" s="6">
        <f>U$68*$C77</f>
        <v>0</v>
      </c>
      <c r="V77" s="6">
        <f>V$68*$C77</f>
        <v>0</v>
      </c>
      <c r="W77" s="6">
        <f>W$68*$C77</f>
        <v>0</v>
      </c>
      <c r="X77" s="6">
        <f>X$68*$C77</f>
        <v>0</v>
      </c>
      <c r="Y77" s="6">
        <f>Y$68*$C77</f>
        <v>0</v>
      </c>
    </row>
    <row r="78" spans="1:25" ht="12.75" customHeight="1">
      <c r="A78" s="2" t="s">
        <v>3</v>
      </c>
      <c r="B78" t="s">
        <v>12</v>
      </c>
      <c r="C78" s="23">
        <v>0</v>
      </c>
      <c r="E78" s="10">
        <f t="shared" si="17"/>
        <v>0</v>
      </c>
      <c r="F78" s="6">
        <f t="shared" si="18"/>
        <v>0</v>
      </c>
      <c r="G78" s="6">
        <f t="shared" si="18"/>
        <v>0</v>
      </c>
      <c r="H78" s="6">
        <f t="shared" si="18"/>
        <v>0</v>
      </c>
      <c r="I78" s="6">
        <f t="shared" si="18"/>
        <v>0</v>
      </c>
      <c r="J78" s="6">
        <f t="shared" si="18"/>
        <v>0</v>
      </c>
      <c r="K78" s="6">
        <f t="shared" si="18"/>
        <v>0</v>
      </c>
      <c r="L78" s="6">
        <f t="shared" si="18"/>
        <v>0</v>
      </c>
      <c r="M78" s="6">
        <f t="shared" si="18"/>
        <v>0</v>
      </c>
      <c r="N78" s="6">
        <f t="shared" si="18"/>
        <v>0</v>
      </c>
      <c r="O78" s="6">
        <f t="shared" si="18"/>
        <v>0</v>
      </c>
      <c r="P78" s="6">
        <f t="shared" si="18"/>
        <v>0</v>
      </c>
      <c r="Q78" s="6">
        <f t="shared" si="18"/>
        <v>0</v>
      </c>
      <c r="R78" s="6">
        <f t="shared" si="18"/>
        <v>0</v>
      </c>
      <c r="S78" s="6">
        <f t="shared" si="18"/>
        <v>0</v>
      </c>
      <c r="T78" s="6">
        <f>T$68*$C78</f>
        <v>0</v>
      </c>
      <c r="U78" s="6">
        <f>U$68*$C78</f>
        <v>0</v>
      </c>
      <c r="V78" s="6">
        <f>V$68*$C78</f>
        <v>0</v>
      </c>
      <c r="W78" s="6">
        <f>W$68*$C78</f>
        <v>0</v>
      </c>
      <c r="X78" s="6">
        <f>X$68*$C78</f>
        <v>0</v>
      </c>
      <c r="Y78" s="6">
        <f>Y$68*$C78</f>
        <v>0</v>
      </c>
    </row>
    <row r="79" spans="1:25" ht="12.75" customHeight="1">
      <c r="A79" s="2" t="s">
        <v>4</v>
      </c>
      <c r="B79" t="s">
        <v>13</v>
      </c>
      <c r="C79" s="23">
        <v>0</v>
      </c>
      <c r="E79" s="10">
        <f t="shared" si="17"/>
        <v>0</v>
      </c>
      <c r="F79" s="6">
        <f t="shared" si="18"/>
        <v>0</v>
      </c>
      <c r="G79" s="6">
        <f t="shared" si="18"/>
        <v>0</v>
      </c>
      <c r="H79" s="6">
        <f t="shared" si="18"/>
        <v>0</v>
      </c>
      <c r="I79" s="6">
        <f t="shared" si="18"/>
        <v>0</v>
      </c>
      <c r="J79" s="6">
        <f t="shared" si="18"/>
        <v>0</v>
      </c>
      <c r="K79" s="6">
        <f t="shared" si="18"/>
        <v>0</v>
      </c>
      <c r="L79" s="6">
        <f t="shared" si="18"/>
        <v>0</v>
      </c>
      <c r="M79" s="6">
        <f t="shared" si="18"/>
        <v>0</v>
      </c>
      <c r="N79" s="6">
        <f t="shared" si="18"/>
        <v>0</v>
      </c>
      <c r="O79" s="6">
        <f t="shared" si="18"/>
        <v>0</v>
      </c>
      <c r="P79" s="6">
        <f t="shared" si="18"/>
        <v>0</v>
      </c>
      <c r="Q79" s="6">
        <f t="shared" si="18"/>
        <v>0</v>
      </c>
      <c r="R79" s="6">
        <f t="shared" si="18"/>
        <v>0</v>
      </c>
      <c r="S79" s="6">
        <f t="shared" si="18"/>
        <v>0</v>
      </c>
      <c r="T79" s="6">
        <f>T$68*$C79</f>
        <v>0</v>
      </c>
      <c r="U79" s="6">
        <f>U$68*$C79</f>
        <v>0</v>
      </c>
      <c r="V79" s="6">
        <f>V$68*$C79</f>
        <v>0</v>
      </c>
      <c r="W79" s="6">
        <f>W$68*$C79</f>
        <v>0</v>
      </c>
      <c r="X79" s="6">
        <f>X$68*$C79</f>
        <v>0</v>
      </c>
      <c r="Y79" s="6">
        <f>Y$68*$C79</f>
        <v>0</v>
      </c>
    </row>
    <row r="80" spans="1:25" ht="12.75" customHeight="1">
      <c r="A80" s="2" t="s">
        <v>5</v>
      </c>
      <c r="B80" t="s">
        <v>14</v>
      </c>
      <c r="C80" s="23">
        <v>0</v>
      </c>
      <c r="E80" s="10">
        <f t="shared" si="17"/>
        <v>0</v>
      </c>
      <c r="F80" s="6">
        <f t="shared" si="18"/>
        <v>0</v>
      </c>
      <c r="G80" s="6">
        <f t="shared" si="18"/>
        <v>0</v>
      </c>
      <c r="H80" s="6">
        <f t="shared" si="18"/>
        <v>0</v>
      </c>
      <c r="I80" s="6">
        <f t="shared" si="18"/>
        <v>0</v>
      </c>
      <c r="J80" s="6">
        <f t="shared" si="18"/>
        <v>0</v>
      </c>
      <c r="K80" s="6">
        <f t="shared" si="18"/>
        <v>0</v>
      </c>
      <c r="L80" s="6">
        <f t="shared" si="18"/>
        <v>0</v>
      </c>
      <c r="M80" s="6">
        <f t="shared" si="18"/>
        <v>0</v>
      </c>
      <c r="N80" s="6">
        <f t="shared" si="18"/>
        <v>0</v>
      </c>
      <c r="O80" s="6">
        <f t="shared" si="18"/>
        <v>0</v>
      </c>
      <c r="P80" s="6">
        <f t="shared" si="18"/>
        <v>0</v>
      </c>
      <c r="Q80" s="6">
        <f t="shared" si="18"/>
        <v>0</v>
      </c>
      <c r="R80" s="6">
        <f t="shared" si="18"/>
        <v>0</v>
      </c>
      <c r="S80" s="6">
        <f t="shared" si="18"/>
        <v>0</v>
      </c>
      <c r="T80" s="6">
        <f>T$68*$C80</f>
        <v>0</v>
      </c>
      <c r="U80" s="6">
        <f>U$68*$C80</f>
        <v>0</v>
      </c>
      <c r="V80" s="6">
        <f>V$68*$C80</f>
        <v>0</v>
      </c>
      <c r="W80" s="6">
        <f>W$68*$C80</f>
        <v>0</v>
      </c>
      <c r="X80" s="6">
        <f>X$68*$C80</f>
        <v>0</v>
      </c>
      <c r="Y80" s="6">
        <f>Y$68*$C80</f>
        <v>0</v>
      </c>
    </row>
    <row r="81" spans="1:25" ht="12.75" customHeight="1">
      <c r="A81" s="2" t="s">
        <v>6</v>
      </c>
      <c r="B81" t="s">
        <v>15</v>
      </c>
      <c r="C81" s="23">
        <v>0</v>
      </c>
      <c r="E81" s="10">
        <f t="shared" si="17"/>
        <v>0</v>
      </c>
      <c r="F81" s="6">
        <f t="shared" si="18"/>
        <v>0</v>
      </c>
      <c r="G81" s="6">
        <f t="shared" si="18"/>
        <v>0</v>
      </c>
      <c r="H81" s="6">
        <f t="shared" si="18"/>
        <v>0</v>
      </c>
      <c r="I81" s="6">
        <f t="shared" si="18"/>
        <v>0</v>
      </c>
      <c r="J81" s="6">
        <f t="shared" si="18"/>
        <v>0</v>
      </c>
      <c r="K81" s="6">
        <f t="shared" si="18"/>
        <v>0</v>
      </c>
      <c r="L81" s="6">
        <f t="shared" si="18"/>
        <v>0</v>
      </c>
      <c r="M81" s="6">
        <f t="shared" si="18"/>
        <v>0</v>
      </c>
      <c r="N81" s="6">
        <f t="shared" si="18"/>
        <v>0</v>
      </c>
      <c r="O81" s="6">
        <f t="shared" si="18"/>
        <v>0</v>
      </c>
      <c r="P81" s="6">
        <f t="shared" si="18"/>
        <v>0</v>
      </c>
      <c r="Q81" s="6">
        <f t="shared" si="18"/>
        <v>0</v>
      </c>
      <c r="R81" s="6">
        <f t="shared" si="18"/>
        <v>0</v>
      </c>
      <c r="S81" s="6">
        <f t="shared" si="18"/>
        <v>0</v>
      </c>
      <c r="T81" s="6">
        <f>T$68*$C81</f>
        <v>0</v>
      </c>
      <c r="U81" s="6">
        <f>U$68*$C81</f>
        <v>0</v>
      </c>
      <c r="V81" s="6">
        <f>V$68*$C81</f>
        <v>0</v>
      </c>
      <c r="W81" s="6">
        <f>W$68*$C81</f>
        <v>0</v>
      </c>
      <c r="X81" s="6">
        <f>X$68*$C81</f>
        <v>0</v>
      </c>
      <c r="Y81" s="6">
        <f>Y$68*$C81</f>
        <v>0</v>
      </c>
    </row>
    <row r="82" spans="1:25" ht="12.75" customHeight="1">
      <c r="A82" s="2" t="s">
        <v>7</v>
      </c>
      <c r="B82" t="s">
        <v>16</v>
      </c>
      <c r="C82" s="23">
        <v>0</v>
      </c>
      <c r="E82" s="10">
        <f t="shared" si="17"/>
        <v>0</v>
      </c>
      <c r="F82" s="6">
        <f t="shared" si="18"/>
        <v>0</v>
      </c>
      <c r="G82" s="6">
        <f t="shared" si="18"/>
        <v>0</v>
      </c>
      <c r="H82" s="6">
        <f t="shared" si="18"/>
        <v>0</v>
      </c>
      <c r="I82" s="6">
        <f t="shared" si="18"/>
        <v>0</v>
      </c>
      <c r="J82" s="6">
        <f t="shared" si="18"/>
        <v>0</v>
      </c>
      <c r="K82" s="6">
        <f t="shared" si="18"/>
        <v>0</v>
      </c>
      <c r="L82" s="6">
        <f t="shared" si="18"/>
        <v>0</v>
      </c>
      <c r="M82" s="6">
        <f t="shared" si="18"/>
        <v>0</v>
      </c>
      <c r="N82" s="6">
        <f t="shared" si="18"/>
        <v>0</v>
      </c>
      <c r="O82" s="6">
        <f t="shared" si="18"/>
        <v>0</v>
      </c>
      <c r="P82" s="6">
        <f t="shared" si="18"/>
        <v>0</v>
      </c>
      <c r="Q82" s="6">
        <f t="shared" si="18"/>
        <v>0</v>
      </c>
      <c r="R82" s="6">
        <f t="shared" si="18"/>
        <v>0</v>
      </c>
      <c r="S82" s="6">
        <f t="shared" si="18"/>
        <v>0</v>
      </c>
      <c r="T82" s="6">
        <f>T$68*$C82</f>
        <v>0</v>
      </c>
      <c r="U82" s="6">
        <f>U$68*$C82</f>
        <v>0</v>
      </c>
      <c r="V82" s="6">
        <f>V$68*$C82</f>
        <v>0</v>
      </c>
      <c r="W82" s="6">
        <f>W$68*$C82</f>
        <v>0</v>
      </c>
      <c r="X82" s="6">
        <f>X$68*$C82</f>
        <v>0</v>
      </c>
      <c r="Y82" s="6">
        <f>Y$68*$C82</f>
        <v>0</v>
      </c>
    </row>
    <row r="83" spans="1:25" ht="12.75" customHeight="1">
      <c r="A83" s="2" t="s">
        <v>8</v>
      </c>
      <c r="B83" t="s">
        <v>17</v>
      </c>
      <c r="C83" s="23">
        <v>0</v>
      </c>
      <c r="E83" s="10">
        <f t="shared" si="17"/>
        <v>0</v>
      </c>
      <c r="F83" s="6">
        <f t="shared" si="18"/>
        <v>0</v>
      </c>
      <c r="G83" s="6">
        <f t="shared" si="18"/>
        <v>0</v>
      </c>
      <c r="H83" s="6">
        <f t="shared" si="18"/>
        <v>0</v>
      </c>
      <c r="I83" s="6">
        <f t="shared" si="18"/>
        <v>0</v>
      </c>
      <c r="J83" s="6">
        <f t="shared" si="18"/>
        <v>0</v>
      </c>
      <c r="K83" s="6">
        <f t="shared" si="18"/>
        <v>0</v>
      </c>
      <c r="L83" s="6">
        <f t="shared" si="18"/>
        <v>0</v>
      </c>
      <c r="M83" s="6">
        <f t="shared" si="18"/>
        <v>0</v>
      </c>
      <c r="N83" s="6">
        <f t="shared" si="18"/>
        <v>0</v>
      </c>
      <c r="O83" s="6">
        <f t="shared" si="18"/>
        <v>0</v>
      </c>
      <c r="P83" s="6">
        <f t="shared" si="18"/>
        <v>0</v>
      </c>
      <c r="Q83" s="6">
        <f t="shared" si="18"/>
        <v>0</v>
      </c>
      <c r="R83" s="6">
        <f t="shared" si="18"/>
        <v>0</v>
      </c>
      <c r="S83" s="6">
        <f t="shared" si="18"/>
        <v>0</v>
      </c>
      <c r="T83" s="6">
        <f>T$68*$C83</f>
        <v>0</v>
      </c>
      <c r="U83" s="6">
        <f>U$68*$C83</f>
        <v>0</v>
      </c>
      <c r="V83" s="6">
        <f>V$68*$C83</f>
        <v>0</v>
      </c>
      <c r="W83" s="6">
        <f>W$68*$C83</f>
        <v>0</v>
      </c>
      <c r="X83" s="6">
        <f>X$68*$C83</f>
        <v>0</v>
      </c>
      <c r="Y83" s="6">
        <f>Y$68*$C83</f>
        <v>0</v>
      </c>
    </row>
    <row r="84" spans="1:25" ht="12.75" customHeight="1">
      <c r="A84" s="2" t="s">
        <v>28</v>
      </c>
      <c r="B84" t="s">
        <v>18</v>
      </c>
      <c r="C84" s="23">
        <v>0.75</v>
      </c>
      <c r="E84" s="10">
        <f t="shared" si="17"/>
        <v>0</v>
      </c>
      <c r="F84" s="6">
        <f t="shared" si="18"/>
        <v>0</v>
      </c>
      <c r="G84" s="6">
        <f t="shared" si="18"/>
        <v>0</v>
      </c>
      <c r="H84" s="6">
        <f t="shared" si="18"/>
        <v>0</v>
      </c>
      <c r="I84" s="6">
        <f t="shared" si="18"/>
        <v>0</v>
      </c>
      <c r="J84" s="6">
        <f t="shared" si="18"/>
        <v>0</v>
      </c>
      <c r="K84" s="6">
        <f t="shared" si="18"/>
        <v>72000</v>
      </c>
      <c r="L84" s="6">
        <f t="shared" si="18"/>
        <v>65412.089175355446</v>
      </c>
      <c r="M84" s="6">
        <f t="shared" si="18"/>
        <v>57594.93910496394</v>
      </c>
      <c r="N84" s="6">
        <f t="shared" si="18"/>
        <v>45467.08282558609</v>
      </c>
      <c r="O84" s="6">
        <f t="shared" si="18"/>
        <v>52311.590405581206</v>
      </c>
      <c r="P84" s="6">
        <f t="shared" si="18"/>
        <v>53391.090006499304</v>
      </c>
      <c r="Q84" s="6">
        <f t="shared" si="18"/>
        <v>52087.81686015361</v>
      </c>
      <c r="R84" s="6">
        <f t="shared" si="18"/>
        <v>55248.06503113394</v>
      </c>
      <c r="S84" s="6">
        <f t="shared" si="18"/>
        <v>51604.700102224</v>
      </c>
      <c r="T84" s="6">
        <f>T$68*$C84</f>
        <v>47961.335173314044</v>
      </c>
      <c r="U84" s="6">
        <f>U$68*$C84</f>
        <v>44317.97024440409</v>
      </c>
      <c r="V84" s="6">
        <f>V$68*$C84</f>
        <v>40674.60531549414</v>
      </c>
      <c r="W84" s="6">
        <f>W$68*$C84</f>
        <v>37031.240386584184</v>
      </c>
      <c r="X84" s="6">
        <f>X$68*$C84</f>
        <v>33387.87545767423</v>
      </c>
      <c r="Y84" s="6">
        <f>Y$68*$C84</f>
        <v>33387.87545767422</v>
      </c>
    </row>
    <row r="85" spans="1:25" ht="12.75" customHeight="1">
      <c r="A85" s="2" t="s">
        <v>29</v>
      </c>
      <c r="C85" s="23">
        <v>0.04</v>
      </c>
      <c r="E85" s="10">
        <f t="shared" si="17"/>
        <v>0</v>
      </c>
      <c r="F85" s="6">
        <f t="shared" si="18"/>
        <v>0</v>
      </c>
      <c r="G85" s="6">
        <f t="shared" si="18"/>
        <v>0</v>
      </c>
      <c r="H85" s="6">
        <f t="shared" si="18"/>
        <v>0</v>
      </c>
      <c r="I85" s="6">
        <f t="shared" si="18"/>
        <v>0</v>
      </c>
      <c r="J85" s="6">
        <f t="shared" si="18"/>
        <v>0</v>
      </c>
      <c r="K85" s="6">
        <f t="shared" si="18"/>
        <v>3840</v>
      </c>
      <c r="L85" s="6">
        <f t="shared" si="18"/>
        <v>3488.644756018957</v>
      </c>
      <c r="M85" s="6">
        <f t="shared" si="18"/>
        <v>3071.7300855980766</v>
      </c>
      <c r="N85" s="6">
        <f t="shared" si="18"/>
        <v>2424.9110840312583</v>
      </c>
      <c r="O85" s="6">
        <f t="shared" si="18"/>
        <v>2789.9514882976646</v>
      </c>
      <c r="P85" s="6">
        <f t="shared" si="18"/>
        <v>2847.5248003466295</v>
      </c>
      <c r="Q85" s="6">
        <f t="shared" si="18"/>
        <v>2778.0168992081926</v>
      </c>
      <c r="R85" s="6">
        <f t="shared" si="18"/>
        <v>2946.5634683271433</v>
      </c>
      <c r="S85" s="6">
        <f t="shared" si="18"/>
        <v>2752.2506721186132</v>
      </c>
      <c r="T85" s="6">
        <f>T$68*$C85</f>
        <v>2557.9378759100823</v>
      </c>
      <c r="U85" s="6">
        <f>U$68*$C85</f>
        <v>2363.625079701552</v>
      </c>
      <c r="V85" s="6">
        <f>V$68*$C85</f>
        <v>2169.312283493021</v>
      </c>
      <c r="W85" s="6">
        <f>W$68*$C85</f>
        <v>1974.9994872844898</v>
      </c>
      <c r="X85" s="6">
        <f>X$68*$C85</f>
        <v>1780.686691075959</v>
      </c>
      <c r="Y85" s="6">
        <f>Y$68*$C85</f>
        <v>1780.6866910759586</v>
      </c>
    </row>
    <row r="86" ht="12.75" customHeight="1"/>
    <row r="87" ht="12.75" customHeight="1">
      <c r="E87" t="s">
        <v>23</v>
      </c>
    </row>
    <row r="88" ht="12.75" customHeight="1"/>
    <row r="89" spans="1:25" ht="12.75" customHeight="1">
      <c r="A89" s="1" t="s">
        <v>30</v>
      </c>
      <c r="B89" t="s">
        <v>31</v>
      </c>
      <c r="E89" s="6">
        <f aca="true" t="shared" si="19" ref="E89:P89">E21*E71</f>
        <v>0</v>
      </c>
      <c r="F89" s="6">
        <f t="shared" si="19"/>
        <v>0</v>
      </c>
      <c r="G89" s="6">
        <f t="shared" si="19"/>
        <v>0</v>
      </c>
      <c r="H89" s="6">
        <f t="shared" si="19"/>
        <v>0</v>
      </c>
      <c r="I89" s="6">
        <f t="shared" si="19"/>
        <v>0</v>
      </c>
      <c r="J89" s="6">
        <f t="shared" si="19"/>
        <v>0</v>
      </c>
      <c r="K89" s="6">
        <f t="shared" si="19"/>
        <v>0</v>
      </c>
      <c r="L89" s="6">
        <f t="shared" si="19"/>
        <v>0</v>
      </c>
      <c r="M89" s="6">
        <f t="shared" si="19"/>
        <v>0</v>
      </c>
      <c r="N89" s="6">
        <f t="shared" si="19"/>
        <v>0</v>
      </c>
      <c r="O89" s="6">
        <f t="shared" si="19"/>
        <v>0</v>
      </c>
      <c r="P89" s="6">
        <f t="shared" si="19"/>
        <v>0</v>
      </c>
      <c r="Q89" s="6">
        <f aca="true" t="shared" si="20" ref="Q89:S103">Q21*Q71</f>
        <v>0</v>
      </c>
      <c r="R89" s="6">
        <f t="shared" si="20"/>
        <v>0</v>
      </c>
      <c r="S89" s="6">
        <f t="shared" si="20"/>
        <v>0</v>
      </c>
      <c r="T89" s="6">
        <f aca="true" t="shared" si="21" ref="T89:Y89">T21*T71</f>
        <v>0</v>
      </c>
      <c r="U89" s="6">
        <f t="shared" si="21"/>
        <v>0</v>
      </c>
      <c r="V89" s="6">
        <f t="shared" si="21"/>
        <v>0</v>
      </c>
      <c r="W89" s="6">
        <f t="shared" si="21"/>
        <v>0</v>
      </c>
      <c r="X89" s="6">
        <f t="shared" si="21"/>
        <v>0</v>
      </c>
      <c r="Y89" s="6">
        <f t="shared" si="21"/>
        <v>0</v>
      </c>
    </row>
    <row r="90" spans="1:25" ht="12.75" customHeight="1">
      <c r="A90" s="1" t="s">
        <v>40</v>
      </c>
      <c r="B90" t="s">
        <v>45</v>
      </c>
      <c r="E90" s="6">
        <f aca="true" t="shared" si="22" ref="E90:P90">E22*E72</f>
        <v>0</v>
      </c>
      <c r="F90" s="6">
        <f t="shared" si="22"/>
        <v>0</v>
      </c>
      <c r="G90" s="6">
        <f t="shared" si="22"/>
        <v>0</v>
      </c>
      <c r="H90" s="6">
        <f t="shared" si="22"/>
        <v>0</v>
      </c>
      <c r="I90" s="6">
        <f t="shared" si="22"/>
        <v>0</v>
      </c>
      <c r="J90" s="6">
        <f t="shared" si="22"/>
        <v>0</v>
      </c>
      <c r="K90" s="6">
        <f t="shared" si="22"/>
        <v>0</v>
      </c>
      <c r="L90" s="6">
        <f t="shared" si="22"/>
        <v>0</v>
      </c>
      <c r="M90" s="6">
        <f t="shared" si="22"/>
        <v>0</v>
      </c>
      <c r="N90" s="6">
        <f t="shared" si="22"/>
        <v>0</v>
      </c>
      <c r="O90" s="6">
        <f t="shared" si="22"/>
        <v>0</v>
      </c>
      <c r="P90" s="6">
        <f t="shared" si="22"/>
        <v>0</v>
      </c>
      <c r="Q90" s="6">
        <f t="shared" si="20"/>
        <v>0</v>
      </c>
      <c r="R90" s="6">
        <f t="shared" si="20"/>
        <v>0</v>
      </c>
      <c r="S90" s="6">
        <f t="shared" si="20"/>
        <v>0</v>
      </c>
      <c r="T90" s="6">
        <f aca="true" t="shared" si="23" ref="T90:Y90">T22*T72</f>
        <v>0</v>
      </c>
      <c r="U90" s="6">
        <f t="shared" si="23"/>
        <v>0</v>
      </c>
      <c r="V90" s="6">
        <f t="shared" si="23"/>
        <v>0</v>
      </c>
      <c r="W90" s="6">
        <f t="shared" si="23"/>
        <v>0</v>
      </c>
      <c r="X90" s="6">
        <f t="shared" si="23"/>
        <v>0</v>
      </c>
      <c r="Y90" s="6">
        <f t="shared" si="23"/>
        <v>0</v>
      </c>
    </row>
    <row r="91" spans="1:25" ht="12.75" customHeight="1">
      <c r="A91" s="1" t="s">
        <v>41</v>
      </c>
      <c r="B91" t="s">
        <v>44</v>
      </c>
      <c r="E91" s="6">
        <f aca="true" t="shared" si="24" ref="E91:P91">E23*E73</f>
        <v>0</v>
      </c>
      <c r="F91" s="6">
        <f t="shared" si="24"/>
        <v>0</v>
      </c>
      <c r="G91" s="6">
        <f t="shared" si="24"/>
        <v>0</v>
      </c>
      <c r="H91" s="6">
        <f t="shared" si="24"/>
        <v>0</v>
      </c>
      <c r="I91" s="6">
        <f t="shared" si="24"/>
        <v>0</v>
      </c>
      <c r="J91" s="6">
        <f t="shared" si="24"/>
        <v>0</v>
      </c>
      <c r="K91" s="6">
        <f t="shared" si="24"/>
        <v>0</v>
      </c>
      <c r="L91" s="6">
        <f t="shared" si="24"/>
        <v>0</v>
      </c>
      <c r="M91" s="6">
        <f t="shared" si="24"/>
        <v>0</v>
      </c>
      <c r="N91" s="6">
        <f t="shared" si="24"/>
        <v>0</v>
      </c>
      <c r="O91" s="6">
        <f t="shared" si="24"/>
        <v>0</v>
      </c>
      <c r="P91" s="6">
        <f t="shared" si="24"/>
        <v>0</v>
      </c>
      <c r="Q91" s="6">
        <f t="shared" si="20"/>
        <v>0</v>
      </c>
      <c r="R91" s="6">
        <f t="shared" si="20"/>
        <v>0</v>
      </c>
      <c r="S91" s="6">
        <f t="shared" si="20"/>
        <v>0</v>
      </c>
      <c r="T91" s="6">
        <f aca="true" t="shared" si="25" ref="T91:Y91">T23*T73</f>
        <v>0</v>
      </c>
      <c r="U91" s="6">
        <f t="shared" si="25"/>
        <v>0</v>
      </c>
      <c r="V91" s="6">
        <f t="shared" si="25"/>
        <v>0</v>
      </c>
      <c r="W91" s="6">
        <f t="shared" si="25"/>
        <v>0</v>
      </c>
      <c r="X91" s="6">
        <f t="shared" si="25"/>
        <v>0</v>
      </c>
      <c r="Y91" s="6">
        <f t="shared" si="25"/>
        <v>0</v>
      </c>
    </row>
    <row r="92" spans="1:25" ht="12.75" customHeight="1">
      <c r="A92" s="1" t="s">
        <v>42</v>
      </c>
      <c r="B92" t="s">
        <v>43</v>
      </c>
      <c r="E92" s="6">
        <f aca="true" t="shared" si="26" ref="E92:P92">E24*E74</f>
        <v>0</v>
      </c>
      <c r="F92" s="6">
        <f t="shared" si="26"/>
        <v>0</v>
      </c>
      <c r="G92" s="6">
        <f t="shared" si="26"/>
        <v>0</v>
      </c>
      <c r="H92" s="6">
        <f t="shared" si="26"/>
        <v>0</v>
      </c>
      <c r="I92" s="6">
        <f t="shared" si="26"/>
        <v>0</v>
      </c>
      <c r="J92" s="6">
        <f t="shared" si="26"/>
        <v>0</v>
      </c>
      <c r="K92" s="6">
        <f t="shared" si="26"/>
        <v>0</v>
      </c>
      <c r="L92" s="6">
        <f t="shared" si="26"/>
        <v>0</v>
      </c>
      <c r="M92" s="6">
        <f t="shared" si="26"/>
        <v>0</v>
      </c>
      <c r="N92" s="6">
        <f t="shared" si="26"/>
        <v>0</v>
      </c>
      <c r="O92" s="6">
        <f t="shared" si="26"/>
        <v>0</v>
      </c>
      <c r="P92" s="6">
        <f t="shared" si="26"/>
        <v>0</v>
      </c>
      <c r="Q92" s="6">
        <f t="shared" si="20"/>
        <v>0</v>
      </c>
      <c r="R92" s="6">
        <f t="shared" si="20"/>
        <v>0</v>
      </c>
      <c r="S92" s="6">
        <f t="shared" si="20"/>
        <v>0</v>
      </c>
      <c r="T92" s="6">
        <f aca="true" t="shared" si="27" ref="T92:Y92">T24*T74</f>
        <v>0</v>
      </c>
      <c r="U92" s="6">
        <f t="shared" si="27"/>
        <v>0</v>
      </c>
      <c r="V92" s="6">
        <f t="shared" si="27"/>
        <v>0</v>
      </c>
      <c r="W92" s="6">
        <f t="shared" si="27"/>
        <v>0</v>
      </c>
      <c r="X92" s="6">
        <f t="shared" si="27"/>
        <v>0</v>
      </c>
      <c r="Y92" s="6">
        <f t="shared" si="27"/>
        <v>0</v>
      </c>
    </row>
    <row r="93" spans="1:25" ht="12.75" customHeight="1">
      <c r="A93" s="1" t="s">
        <v>0</v>
      </c>
      <c r="B93" t="s">
        <v>9</v>
      </c>
      <c r="E93" s="6">
        <f aca="true" t="shared" si="28" ref="E93:P93">E25*E75</f>
        <v>0</v>
      </c>
      <c r="F93" s="6">
        <f t="shared" si="28"/>
        <v>0</v>
      </c>
      <c r="G93" s="6">
        <f t="shared" si="28"/>
        <v>0</v>
      </c>
      <c r="H93" s="6">
        <f t="shared" si="28"/>
        <v>0</v>
      </c>
      <c r="I93" s="6">
        <f t="shared" si="28"/>
        <v>0</v>
      </c>
      <c r="J93" s="6">
        <f t="shared" si="28"/>
        <v>0</v>
      </c>
      <c r="K93" s="6">
        <f t="shared" si="28"/>
        <v>1647.072</v>
      </c>
      <c r="L93" s="6">
        <f t="shared" si="28"/>
        <v>1490.8723364847012</v>
      </c>
      <c r="M93" s="6">
        <f t="shared" si="28"/>
        <v>841.8076299581529</v>
      </c>
      <c r="N93" s="6">
        <f t="shared" si="28"/>
        <v>534.6928940288924</v>
      </c>
      <c r="O93" s="6">
        <f t="shared" si="28"/>
        <v>309.0568761161737</v>
      </c>
      <c r="P93" s="6">
        <f t="shared" si="28"/>
        <v>328.88911444003566</v>
      </c>
      <c r="Q93" s="6">
        <f t="shared" si="20"/>
        <v>727.7709771700662</v>
      </c>
      <c r="R93" s="6">
        <f t="shared" si="20"/>
        <v>0</v>
      </c>
      <c r="S93" s="6">
        <f t="shared" si="20"/>
        <v>0</v>
      </c>
      <c r="T93" s="6">
        <f aca="true" t="shared" si="29" ref="T93:Y93">T25*T75</f>
        <v>0</v>
      </c>
      <c r="U93" s="6">
        <f t="shared" si="29"/>
        <v>0</v>
      </c>
      <c r="V93" s="6">
        <f t="shared" si="29"/>
        <v>0</v>
      </c>
      <c r="W93" s="6">
        <f t="shared" si="29"/>
        <v>0</v>
      </c>
      <c r="X93" s="6">
        <f t="shared" si="29"/>
        <v>0</v>
      </c>
      <c r="Y93" s="6">
        <f t="shared" si="29"/>
        <v>0</v>
      </c>
    </row>
    <row r="94" spans="1:25" ht="12.75" customHeight="1">
      <c r="A94" s="2" t="s">
        <v>1</v>
      </c>
      <c r="B94" t="s">
        <v>10</v>
      </c>
      <c r="E94" s="6">
        <f aca="true" t="shared" si="30" ref="E94:P94">E26*E76</f>
        <v>0</v>
      </c>
      <c r="F94" s="6">
        <f t="shared" si="30"/>
        <v>0</v>
      </c>
      <c r="G94" s="6">
        <f t="shared" si="30"/>
        <v>0</v>
      </c>
      <c r="H94" s="6">
        <f t="shared" si="30"/>
        <v>0</v>
      </c>
      <c r="I94" s="6">
        <f t="shared" si="30"/>
        <v>0</v>
      </c>
      <c r="J94" s="6">
        <f t="shared" si="30"/>
        <v>0</v>
      </c>
      <c r="K94" s="6">
        <f t="shared" si="30"/>
        <v>0</v>
      </c>
      <c r="L94" s="6">
        <f t="shared" si="30"/>
        <v>0</v>
      </c>
      <c r="M94" s="6">
        <f t="shared" si="30"/>
        <v>0</v>
      </c>
      <c r="N94" s="6">
        <f t="shared" si="30"/>
        <v>0</v>
      </c>
      <c r="O94" s="6">
        <f t="shared" si="30"/>
        <v>0</v>
      </c>
      <c r="P94" s="6">
        <f t="shared" si="30"/>
        <v>0</v>
      </c>
      <c r="Q94" s="6">
        <f t="shared" si="20"/>
        <v>0</v>
      </c>
      <c r="R94" s="6">
        <f t="shared" si="20"/>
        <v>0</v>
      </c>
      <c r="S94" s="6">
        <f t="shared" si="20"/>
        <v>0</v>
      </c>
      <c r="T94" s="6">
        <f aca="true" t="shared" si="31" ref="T94:Y94">T26*T76</f>
        <v>0</v>
      </c>
      <c r="U94" s="6">
        <f t="shared" si="31"/>
        <v>0</v>
      </c>
      <c r="V94" s="6">
        <f t="shared" si="31"/>
        <v>0</v>
      </c>
      <c r="W94" s="6">
        <f t="shared" si="31"/>
        <v>0</v>
      </c>
      <c r="X94" s="6">
        <f t="shared" si="31"/>
        <v>0</v>
      </c>
      <c r="Y94" s="6">
        <f t="shared" si="31"/>
        <v>0</v>
      </c>
    </row>
    <row r="95" spans="1:25" ht="12.75" customHeight="1">
      <c r="A95" s="2" t="s">
        <v>2</v>
      </c>
      <c r="B95" t="s">
        <v>11</v>
      </c>
      <c r="E95" s="6">
        <f aca="true" t="shared" si="32" ref="E95:P95">E27*E77</f>
        <v>0</v>
      </c>
      <c r="F95" s="6">
        <f t="shared" si="32"/>
        <v>0</v>
      </c>
      <c r="G95" s="6">
        <f t="shared" si="32"/>
        <v>0</v>
      </c>
      <c r="H95" s="6">
        <f t="shared" si="32"/>
        <v>0</v>
      </c>
      <c r="I95" s="6">
        <f t="shared" si="32"/>
        <v>0</v>
      </c>
      <c r="J95" s="6">
        <f t="shared" si="32"/>
        <v>0</v>
      </c>
      <c r="K95" s="6">
        <f t="shared" si="32"/>
        <v>0</v>
      </c>
      <c r="L95" s="6">
        <f t="shared" si="32"/>
        <v>0</v>
      </c>
      <c r="M95" s="6">
        <f t="shared" si="32"/>
        <v>0</v>
      </c>
      <c r="N95" s="6">
        <f t="shared" si="32"/>
        <v>0</v>
      </c>
      <c r="O95" s="6">
        <f t="shared" si="32"/>
        <v>0</v>
      </c>
      <c r="P95" s="6">
        <f t="shared" si="32"/>
        <v>0</v>
      </c>
      <c r="Q95" s="6">
        <f t="shared" si="20"/>
        <v>0</v>
      </c>
      <c r="R95" s="6">
        <f t="shared" si="20"/>
        <v>0</v>
      </c>
      <c r="S95" s="6">
        <f t="shared" si="20"/>
        <v>0</v>
      </c>
      <c r="T95" s="6">
        <f aca="true" t="shared" si="33" ref="T95:Y95">T27*T77</f>
        <v>0</v>
      </c>
      <c r="U95" s="6">
        <f t="shared" si="33"/>
        <v>0</v>
      </c>
      <c r="V95" s="6">
        <f t="shared" si="33"/>
        <v>0</v>
      </c>
      <c r="W95" s="6">
        <f t="shared" si="33"/>
        <v>0</v>
      </c>
      <c r="X95" s="6">
        <f t="shared" si="33"/>
        <v>0</v>
      </c>
      <c r="Y95" s="6">
        <f t="shared" si="33"/>
        <v>0</v>
      </c>
    </row>
    <row r="96" spans="1:25" ht="12.75" customHeight="1">
      <c r="A96" s="2" t="s">
        <v>3</v>
      </c>
      <c r="B96" t="s">
        <v>12</v>
      </c>
      <c r="E96" s="6">
        <f aca="true" t="shared" si="34" ref="E96:P96">E28*E78</f>
        <v>0</v>
      </c>
      <c r="F96" s="6">
        <f t="shared" si="34"/>
        <v>0</v>
      </c>
      <c r="G96" s="6">
        <f t="shared" si="34"/>
        <v>0</v>
      </c>
      <c r="H96" s="6">
        <f t="shared" si="34"/>
        <v>0</v>
      </c>
      <c r="I96" s="6">
        <f t="shared" si="34"/>
        <v>0</v>
      </c>
      <c r="J96" s="6">
        <f t="shared" si="34"/>
        <v>0</v>
      </c>
      <c r="K96" s="6">
        <f t="shared" si="34"/>
        <v>0</v>
      </c>
      <c r="L96" s="6">
        <f t="shared" si="34"/>
        <v>0</v>
      </c>
      <c r="M96" s="6">
        <f t="shared" si="34"/>
        <v>0</v>
      </c>
      <c r="N96" s="6">
        <f t="shared" si="34"/>
        <v>0</v>
      </c>
      <c r="O96" s="6">
        <f t="shared" si="34"/>
        <v>0</v>
      </c>
      <c r="P96" s="6">
        <f t="shared" si="34"/>
        <v>0</v>
      </c>
      <c r="Q96" s="6">
        <f t="shared" si="20"/>
        <v>0</v>
      </c>
      <c r="R96" s="6">
        <f t="shared" si="20"/>
        <v>0</v>
      </c>
      <c r="S96" s="6">
        <f t="shared" si="20"/>
        <v>0</v>
      </c>
      <c r="T96" s="6">
        <f aca="true" t="shared" si="35" ref="T96:Y96">T28*T78</f>
        <v>0</v>
      </c>
      <c r="U96" s="6">
        <f t="shared" si="35"/>
        <v>0</v>
      </c>
      <c r="V96" s="6">
        <f t="shared" si="35"/>
        <v>0</v>
      </c>
      <c r="W96" s="6">
        <f t="shared" si="35"/>
        <v>0</v>
      </c>
      <c r="X96" s="6">
        <f t="shared" si="35"/>
        <v>0</v>
      </c>
      <c r="Y96" s="6">
        <f t="shared" si="35"/>
        <v>0</v>
      </c>
    </row>
    <row r="97" spans="1:25" ht="12.75" customHeight="1">
      <c r="A97" s="2" t="s">
        <v>4</v>
      </c>
      <c r="B97" t="s">
        <v>13</v>
      </c>
      <c r="E97" s="6">
        <f aca="true" t="shared" si="36" ref="E97:P97">E29*E79</f>
        <v>0</v>
      </c>
      <c r="F97" s="6">
        <f t="shared" si="36"/>
        <v>0</v>
      </c>
      <c r="G97" s="6">
        <f t="shared" si="36"/>
        <v>0</v>
      </c>
      <c r="H97" s="6">
        <f t="shared" si="36"/>
        <v>0</v>
      </c>
      <c r="I97" s="6">
        <f t="shared" si="36"/>
        <v>0</v>
      </c>
      <c r="J97" s="6">
        <f t="shared" si="36"/>
        <v>0</v>
      </c>
      <c r="K97" s="6">
        <f t="shared" si="36"/>
        <v>0</v>
      </c>
      <c r="L97" s="6">
        <f t="shared" si="36"/>
        <v>0</v>
      </c>
      <c r="M97" s="6">
        <f t="shared" si="36"/>
        <v>0</v>
      </c>
      <c r="N97" s="6">
        <f t="shared" si="36"/>
        <v>0</v>
      </c>
      <c r="O97" s="6">
        <f t="shared" si="36"/>
        <v>0</v>
      </c>
      <c r="P97" s="6">
        <f t="shared" si="36"/>
        <v>0</v>
      </c>
      <c r="Q97" s="6">
        <f t="shared" si="20"/>
        <v>0</v>
      </c>
      <c r="R97" s="6">
        <f t="shared" si="20"/>
        <v>0</v>
      </c>
      <c r="S97" s="6">
        <f t="shared" si="20"/>
        <v>0</v>
      </c>
      <c r="T97" s="6">
        <f aca="true" t="shared" si="37" ref="T97:Y97">T29*T79</f>
        <v>0</v>
      </c>
      <c r="U97" s="6">
        <f t="shared" si="37"/>
        <v>0</v>
      </c>
      <c r="V97" s="6">
        <f t="shared" si="37"/>
        <v>0</v>
      </c>
      <c r="W97" s="6">
        <f t="shared" si="37"/>
        <v>0</v>
      </c>
      <c r="X97" s="6">
        <f t="shared" si="37"/>
        <v>0</v>
      </c>
      <c r="Y97" s="6">
        <f t="shared" si="37"/>
        <v>0</v>
      </c>
    </row>
    <row r="98" spans="1:25" ht="12.75" customHeight="1">
      <c r="A98" s="2" t="s">
        <v>5</v>
      </c>
      <c r="B98" t="s">
        <v>14</v>
      </c>
      <c r="E98" s="6">
        <f aca="true" t="shared" si="38" ref="E98:P98">E30*E80</f>
        <v>0</v>
      </c>
      <c r="F98" s="6">
        <f t="shared" si="38"/>
        <v>0</v>
      </c>
      <c r="G98" s="6">
        <f t="shared" si="38"/>
        <v>0</v>
      </c>
      <c r="H98" s="6">
        <f t="shared" si="38"/>
        <v>0</v>
      </c>
      <c r="I98" s="6">
        <f t="shared" si="38"/>
        <v>0</v>
      </c>
      <c r="J98" s="6">
        <f t="shared" si="38"/>
        <v>0</v>
      </c>
      <c r="K98" s="6">
        <f t="shared" si="38"/>
        <v>0</v>
      </c>
      <c r="L98" s="6">
        <f t="shared" si="38"/>
        <v>0</v>
      </c>
      <c r="M98" s="6">
        <f t="shared" si="38"/>
        <v>0</v>
      </c>
      <c r="N98" s="6">
        <f t="shared" si="38"/>
        <v>0</v>
      </c>
      <c r="O98" s="6">
        <f t="shared" si="38"/>
        <v>0</v>
      </c>
      <c r="P98" s="6">
        <f t="shared" si="38"/>
        <v>0</v>
      </c>
      <c r="Q98" s="6">
        <f t="shared" si="20"/>
        <v>0</v>
      </c>
      <c r="R98" s="6">
        <f t="shared" si="20"/>
        <v>0</v>
      </c>
      <c r="S98" s="6">
        <f t="shared" si="20"/>
        <v>0</v>
      </c>
      <c r="T98" s="6">
        <f aca="true" t="shared" si="39" ref="T98:Y98">T30*T80</f>
        <v>0</v>
      </c>
      <c r="U98" s="6">
        <f t="shared" si="39"/>
        <v>0</v>
      </c>
      <c r="V98" s="6">
        <f t="shared" si="39"/>
        <v>0</v>
      </c>
      <c r="W98" s="6">
        <f t="shared" si="39"/>
        <v>0</v>
      </c>
      <c r="X98" s="6">
        <f t="shared" si="39"/>
        <v>0</v>
      </c>
      <c r="Y98" s="6">
        <f t="shared" si="39"/>
        <v>0</v>
      </c>
    </row>
    <row r="99" spans="1:25" ht="12.75" customHeight="1">
      <c r="A99" s="2" t="s">
        <v>6</v>
      </c>
      <c r="B99" t="s">
        <v>15</v>
      </c>
      <c r="E99" s="6">
        <f aca="true" t="shared" si="40" ref="E99:P99">E31*E81</f>
        <v>0</v>
      </c>
      <c r="F99" s="6">
        <f t="shared" si="40"/>
        <v>0</v>
      </c>
      <c r="G99" s="6">
        <f t="shared" si="40"/>
        <v>0</v>
      </c>
      <c r="H99" s="6">
        <f t="shared" si="40"/>
        <v>0</v>
      </c>
      <c r="I99" s="6">
        <f t="shared" si="40"/>
        <v>0</v>
      </c>
      <c r="J99" s="6">
        <f t="shared" si="40"/>
        <v>0</v>
      </c>
      <c r="K99" s="6">
        <f t="shared" si="40"/>
        <v>0</v>
      </c>
      <c r="L99" s="6">
        <f t="shared" si="40"/>
        <v>0</v>
      </c>
      <c r="M99" s="6">
        <f t="shared" si="40"/>
        <v>0</v>
      </c>
      <c r="N99" s="6">
        <f t="shared" si="40"/>
        <v>0</v>
      </c>
      <c r="O99" s="6">
        <f t="shared" si="40"/>
        <v>0</v>
      </c>
      <c r="P99" s="6">
        <f t="shared" si="40"/>
        <v>0</v>
      </c>
      <c r="Q99" s="6">
        <f t="shared" si="20"/>
        <v>0</v>
      </c>
      <c r="R99" s="6">
        <f t="shared" si="20"/>
        <v>0</v>
      </c>
      <c r="S99" s="6">
        <f t="shared" si="20"/>
        <v>0</v>
      </c>
      <c r="T99" s="6">
        <f aca="true" t="shared" si="41" ref="T99:Y99">T31*T81</f>
        <v>0</v>
      </c>
      <c r="U99" s="6">
        <f t="shared" si="41"/>
        <v>0</v>
      </c>
      <c r="V99" s="6">
        <f t="shared" si="41"/>
        <v>0</v>
      </c>
      <c r="W99" s="6">
        <f t="shared" si="41"/>
        <v>0</v>
      </c>
      <c r="X99" s="6">
        <f t="shared" si="41"/>
        <v>0</v>
      </c>
      <c r="Y99" s="6">
        <f t="shared" si="41"/>
        <v>0</v>
      </c>
    </row>
    <row r="100" spans="1:25" ht="12.75" customHeight="1">
      <c r="A100" s="2" t="s">
        <v>7</v>
      </c>
      <c r="B100" t="s">
        <v>16</v>
      </c>
      <c r="E100" s="6">
        <f aca="true" t="shared" si="42" ref="E100:P100">E32*E82</f>
        <v>0</v>
      </c>
      <c r="F100" s="6">
        <f t="shared" si="42"/>
        <v>0</v>
      </c>
      <c r="G100" s="6">
        <f t="shared" si="42"/>
        <v>0</v>
      </c>
      <c r="H100" s="6">
        <f t="shared" si="42"/>
        <v>0</v>
      </c>
      <c r="I100" s="6">
        <f t="shared" si="42"/>
        <v>0</v>
      </c>
      <c r="J100" s="6">
        <f t="shared" si="42"/>
        <v>0</v>
      </c>
      <c r="K100" s="6">
        <f t="shared" si="42"/>
        <v>0</v>
      </c>
      <c r="L100" s="6">
        <f t="shared" si="42"/>
        <v>0</v>
      </c>
      <c r="M100" s="6">
        <f t="shared" si="42"/>
        <v>0</v>
      </c>
      <c r="N100" s="6">
        <f t="shared" si="42"/>
        <v>0</v>
      </c>
      <c r="O100" s="6">
        <f t="shared" si="42"/>
        <v>0</v>
      </c>
      <c r="P100" s="6">
        <f t="shared" si="42"/>
        <v>0</v>
      </c>
      <c r="Q100" s="6">
        <f t="shared" si="20"/>
        <v>0</v>
      </c>
      <c r="R100" s="6">
        <f t="shared" si="20"/>
        <v>0</v>
      </c>
      <c r="S100" s="6">
        <f t="shared" si="20"/>
        <v>0</v>
      </c>
      <c r="T100" s="6">
        <f aca="true" t="shared" si="43" ref="T100:Y100">T32*T82</f>
        <v>0</v>
      </c>
      <c r="U100" s="6">
        <f t="shared" si="43"/>
        <v>0</v>
      </c>
      <c r="V100" s="6">
        <f t="shared" si="43"/>
        <v>0</v>
      </c>
      <c r="W100" s="6">
        <f t="shared" si="43"/>
        <v>0</v>
      </c>
      <c r="X100" s="6">
        <f t="shared" si="43"/>
        <v>0</v>
      </c>
      <c r="Y100" s="6">
        <f t="shared" si="43"/>
        <v>0</v>
      </c>
    </row>
    <row r="101" spans="1:25" ht="12.75" customHeight="1">
      <c r="A101" s="2" t="s">
        <v>8</v>
      </c>
      <c r="B101" t="s">
        <v>17</v>
      </c>
      <c r="E101" s="6">
        <f aca="true" t="shared" si="44" ref="E101:P101">E33*E83</f>
        <v>0</v>
      </c>
      <c r="F101" s="6">
        <f t="shared" si="44"/>
        <v>0</v>
      </c>
      <c r="G101" s="6">
        <f t="shared" si="44"/>
        <v>0</v>
      </c>
      <c r="H101" s="6">
        <f t="shared" si="44"/>
        <v>0</v>
      </c>
      <c r="I101" s="6">
        <f t="shared" si="44"/>
        <v>0</v>
      </c>
      <c r="J101" s="6">
        <f t="shared" si="44"/>
        <v>0</v>
      </c>
      <c r="K101" s="6">
        <f t="shared" si="44"/>
        <v>0</v>
      </c>
      <c r="L101" s="6">
        <f t="shared" si="44"/>
        <v>0</v>
      </c>
      <c r="M101" s="6">
        <f t="shared" si="44"/>
        <v>0</v>
      </c>
      <c r="N101" s="6">
        <f t="shared" si="44"/>
        <v>0</v>
      </c>
      <c r="O101" s="6">
        <f t="shared" si="44"/>
        <v>0</v>
      </c>
      <c r="P101" s="6">
        <f t="shared" si="44"/>
        <v>0</v>
      </c>
      <c r="Q101" s="6">
        <f t="shared" si="20"/>
        <v>0</v>
      </c>
      <c r="R101" s="6">
        <f t="shared" si="20"/>
        <v>0</v>
      </c>
      <c r="S101" s="6">
        <f t="shared" si="20"/>
        <v>0</v>
      </c>
      <c r="T101" s="6">
        <f aca="true" t="shared" si="45" ref="T101:Y101">T33*T83</f>
        <v>0</v>
      </c>
      <c r="U101" s="6">
        <f t="shared" si="45"/>
        <v>0</v>
      </c>
      <c r="V101" s="6">
        <f t="shared" si="45"/>
        <v>0</v>
      </c>
      <c r="W101" s="6">
        <f t="shared" si="45"/>
        <v>0</v>
      </c>
      <c r="X101" s="6">
        <f t="shared" si="45"/>
        <v>0</v>
      </c>
      <c r="Y101" s="6">
        <f t="shared" si="45"/>
        <v>0</v>
      </c>
    </row>
    <row r="102" spans="1:25" ht="12.75" customHeight="1">
      <c r="A102" s="2" t="s">
        <v>28</v>
      </c>
      <c r="B102" t="s">
        <v>18</v>
      </c>
      <c r="E102" s="6">
        <f aca="true" t="shared" si="46" ref="E102:P102">E34*E84</f>
        <v>0</v>
      </c>
      <c r="F102" s="6">
        <f t="shared" si="46"/>
        <v>0</v>
      </c>
      <c r="G102" s="6">
        <f t="shared" si="46"/>
        <v>0</v>
      </c>
      <c r="H102" s="6">
        <f t="shared" si="46"/>
        <v>0</v>
      </c>
      <c r="I102" s="6">
        <f t="shared" si="46"/>
        <v>0</v>
      </c>
      <c r="J102" s="6">
        <f t="shared" si="46"/>
        <v>0</v>
      </c>
      <c r="K102" s="6">
        <f t="shared" si="46"/>
        <v>-6523.2</v>
      </c>
      <c r="L102" s="6">
        <f t="shared" si="46"/>
        <v>-7862.5331188777245</v>
      </c>
      <c r="M102" s="6">
        <f t="shared" si="46"/>
        <v>-12757.279011749513</v>
      </c>
      <c r="N102" s="6">
        <f t="shared" si="46"/>
        <v>12958.118605292035</v>
      </c>
      <c r="O102" s="6">
        <f t="shared" si="46"/>
        <v>5618.264809559421</v>
      </c>
      <c r="P102" s="6">
        <f t="shared" si="46"/>
        <v>2546.7549933100167</v>
      </c>
      <c r="Q102" s="6">
        <f t="shared" si="20"/>
        <v>8146.534556928025</v>
      </c>
      <c r="R102" s="6">
        <f t="shared" si="20"/>
        <v>0</v>
      </c>
      <c r="S102" s="6">
        <f t="shared" si="20"/>
        <v>0</v>
      </c>
      <c r="T102" s="6">
        <f aca="true" t="shared" si="47" ref="T102:Y102">T34*T84</f>
        <v>0</v>
      </c>
      <c r="U102" s="6">
        <f t="shared" si="47"/>
        <v>0</v>
      </c>
      <c r="V102" s="6">
        <f t="shared" si="47"/>
        <v>0</v>
      </c>
      <c r="W102" s="6">
        <f t="shared" si="47"/>
        <v>0</v>
      </c>
      <c r="X102" s="6">
        <f t="shared" si="47"/>
        <v>0</v>
      </c>
      <c r="Y102" s="6">
        <f t="shared" si="47"/>
        <v>0</v>
      </c>
    </row>
    <row r="103" spans="1:25" ht="12.75" customHeight="1">
      <c r="A103" s="2" t="s">
        <v>29</v>
      </c>
      <c r="E103" s="6">
        <f aca="true" t="shared" si="48" ref="E103:P103">E35*E85</f>
        <v>0</v>
      </c>
      <c r="F103" s="6">
        <f t="shared" si="48"/>
        <v>0</v>
      </c>
      <c r="G103" s="6">
        <f t="shared" si="48"/>
        <v>0</v>
      </c>
      <c r="H103" s="6">
        <f t="shared" si="48"/>
        <v>0</v>
      </c>
      <c r="I103" s="6">
        <f t="shared" si="48"/>
        <v>0</v>
      </c>
      <c r="J103" s="6">
        <f t="shared" si="48"/>
        <v>0</v>
      </c>
      <c r="K103" s="6">
        <f t="shared" si="48"/>
        <v>241.536</v>
      </c>
      <c r="L103" s="6">
        <f t="shared" si="48"/>
        <v>145.47648632599052</v>
      </c>
      <c r="M103" s="6">
        <f t="shared" si="48"/>
        <v>50.683546412368266</v>
      </c>
      <c r="N103" s="6">
        <f t="shared" si="48"/>
        <v>21.824199756281324</v>
      </c>
      <c r="O103" s="6">
        <f t="shared" si="48"/>
        <v>30.96846152010408</v>
      </c>
      <c r="P103" s="6">
        <f t="shared" si="48"/>
        <v>85.71049649043354</v>
      </c>
      <c r="Q103" s="6">
        <f t="shared" si="20"/>
        <v>135.56722468135982</v>
      </c>
      <c r="R103" s="6">
        <f t="shared" si="20"/>
        <v>0</v>
      </c>
      <c r="S103" s="6">
        <f t="shared" si="20"/>
        <v>0</v>
      </c>
      <c r="T103" s="6">
        <f aca="true" t="shared" si="49" ref="T103:Y103">T35*T85</f>
        <v>0</v>
      </c>
      <c r="U103" s="6">
        <f t="shared" si="49"/>
        <v>0</v>
      </c>
      <c r="V103" s="6">
        <f t="shared" si="49"/>
        <v>0</v>
      </c>
      <c r="W103" s="6">
        <f t="shared" si="49"/>
        <v>0</v>
      </c>
      <c r="X103" s="6">
        <f t="shared" si="49"/>
        <v>0</v>
      </c>
      <c r="Y103" s="6">
        <f t="shared" si="49"/>
        <v>0</v>
      </c>
    </row>
    <row r="104" ht="12.75" customHeight="1"/>
    <row r="105" ht="12.75" customHeight="1">
      <c r="E105" s="9" t="s">
        <v>24</v>
      </c>
    </row>
    <row r="106" ht="12.75" customHeight="1"/>
    <row r="107" spans="1:25" ht="12.75" customHeight="1">
      <c r="A107" s="1" t="s">
        <v>30</v>
      </c>
      <c r="B107" t="s">
        <v>31</v>
      </c>
      <c r="E107" s="10">
        <f aca="true" t="shared" si="50" ref="E107:O121">E89+E71</f>
        <v>0</v>
      </c>
      <c r="F107" s="10">
        <f t="shared" si="50"/>
        <v>0</v>
      </c>
      <c r="G107" s="10">
        <f t="shared" si="50"/>
        <v>0</v>
      </c>
      <c r="H107" s="10">
        <f t="shared" si="50"/>
        <v>0</v>
      </c>
      <c r="I107" s="10">
        <f t="shared" si="50"/>
        <v>0</v>
      </c>
      <c r="J107" s="10">
        <f t="shared" si="50"/>
        <v>0</v>
      </c>
      <c r="K107" s="10">
        <f t="shared" si="50"/>
        <v>0</v>
      </c>
      <c r="L107" s="10">
        <f t="shared" si="50"/>
        <v>0</v>
      </c>
      <c r="M107" s="10">
        <f t="shared" si="50"/>
        <v>0</v>
      </c>
      <c r="N107" s="10">
        <f t="shared" si="50"/>
        <v>0</v>
      </c>
      <c r="O107" s="10">
        <f t="shared" si="50"/>
        <v>0</v>
      </c>
      <c r="P107" s="10">
        <f aca="true" t="shared" si="51" ref="P107:S121">P89+P71</f>
        <v>0</v>
      </c>
      <c r="Q107" s="10">
        <f t="shared" si="51"/>
        <v>0</v>
      </c>
      <c r="R107" s="10">
        <f t="shared" si="51"/>
        <v>0</v>
      </c>
      <c r="S107" s="10">
        <f t="shared" si="51"/>
        <v>0</v>
      </c>
      <c r="T107" s="10">
        <f aca="true" t="shared" si="52" ref="T107:Y107">T89+T71</f>
        <v>0</v>
      </c>
      <c r="U107" s="10">
        <f t="shared" si="52"/>
        <v>0</v>
      </c>
      <c r="V107" s="10">
        <f t="shared" si="52"/>
        <v>0</v>
      </c>
      <c r="W107" s="10">
        <f t="shared" si="52"/>
        <v>0</v>
      </c>
      <c r="X107" s="10">
        <f t="shared" si="52"/>
        <v>0</v>
      </c>
      <c r="Y107" s="10">
        <f t="shared" si="52"/>
        <v>0</v>
      </c>
    </row>
    <row r="108" spans="1:25" ht="12.75" customHeight="1">
      <c r="A108" s="1" t="s">
        <v>40</v>
      </c>
      <c r="B108" t="s">
        <v>45</v>
      </c>
      <c r="E108" s="10">
        <f t="shared" si="50"/>
        <v>0</v>
      </c>
      <c r="F108" s="10">
        <f t="shared" si="50"/>
        <v>0</v>
      </c>
      <c r="G108" s="10">
        <f t="shared" si="50"/>
        <v>0</v>
      </c>
      <c r="H108" s="10">
        <f t="shared" si="50"/>
        <v>0</v>
      </c>
      <c r="I108" s="10">
        <f t="shared" si="50"/>
        <v>0</v>
      </c>
      <c r="J108" s="10">
        <f t="shared" si="50"/>
        <v>0</v>
      </c>
      <c r="K108" s="10">
        <f t="shared" si="50"/>
        <v>0</v>
      </c>
      <c r="L108" s="10">
        <f t="shared" si="50"/>
        <v>0</v>
      </c>
      <c r="M108" s="10">
        <f t="shared" si="50"/>
        <v>0</v>
      </c>
      <c r="N108" s="10">
        <f t="shared" si="50"/>
        <v>0</v>
      </c>
      <c r="O108" s="10">
        <f t="shared" si="50"/>
        <v>0</v>
      </c>
      <c r="P108" s="10">
        <f t="shared" si="51"/>
        <v>0</v>
      </c>
      <c r="Q108" s="10">
        <f t="shared" si="51"/>
        <v>0</v>
      </c>
      <c r="R108" s="10">
        <f t="shared" si="51"/>
        <v>0</v>
      </c>
      <c r="S108" s="10">
        <f t="shared" si="51"/>
        <v>0</v>
      </c>
      <c r="T108" s="10">
        <f aca="true" t="shared" si="53" ref="T108:Y108">T90+T72</f>
        <v>0</v>
      </c>
      <c r="U108" s="10">
        <f t="shared" si="53"/>
        <v>0</v>
      </c>
      <c r="V108" s="10">
        <f t="shared" si="53"/>
        <v>0</v>
      </c>
      <c r="W108" s="10">
        <f t="shared" si="53"/>
        <v>0</v>
      </c>
      <c r="X108" s="10">
        <f t="shared" si="53"/>
        <v>0</v>
      </c>
      <c r="Y108" s="10">
        <f t="shared" si="53"/>
        <v>0</v>
      </c>
    </row>
    <row r="109" spans="1:25" ht="12.75" customHeight="1">
      <c r="A109" s="1" t="s">
        <v>41</v>
      </c>
      <c r="B109" t="s">
        <v>44</v>
      </c>
      <c r="E109" s="10">
        <f t="shared" si="50"/>
        <v>0</v>
      </c>
      <c r="F109" s="10">
        <f t="shared" si="50"/>
        <v>0</v>
      </c>
      <c r="G109" s="10">
        <f t="shared" si="50"/>
        <v>0</v>
      </c>
      <c r="H109" s="10">
        <f t="shared" si="50"/>
        <v>0</v>
      </c>
      <c r="I109" s="10">
        <f t="shared" si="50"/>
        <v>0</v>
      </c>
      <c r="J109" s="10">
        <f t="shared" si="50"/>
        <v>0</v>
      </c>
      <c r="K109" s="10">
        <f t="shared" si="50"/>
        <v>0</v>
      </c>
      <c r="L109" s="10">
        <f t="shared" si="50"/>
        <v>0</v>
      </c>
      <c r="M109" s="10">
        <f t="shared" si="50"/>
        <v>0</v>
      </c>
      <c r="N109" s="10">
        <f t="shared" si="50"/>
        <v>0</v>
      </c>
      <c r="O109" s="10">
        <f t="shared" si="50"/>
        <v>0</v>
      </c>
      <c r="P109" s="10">
        <f t="shared" si="51"/>
        <v>0</v>
      </c>
      <c r="Q109" s="10">
        <f t="shared" si="51"/>
        <v>0</v>
      </c>
      <c r="R109" s="10">
        <f t="shared" si="51"/>
        <v>0</v>
      </c>
      <c r="S109" s="10">
        <f t="shared" si="51"/>
        <v>0</v>
      </c>
      <c r="T109" s="10">
        <f aca="true" t="shared" si="54" ref="T109:Y109">T91+T73</f>
        <v>0</v>
      </c>
      <c r="U109" s="10">
        <f t="shared" si="54"/>
        <v>0</v>
      </c>
      <c r="V109" s="10">
        <f t="shared" si="54"/>
        <v>0</v>
      </c>
      <c r="W109" s="10">
        <f t="shared" si="54"/>
        <v>0</v>
      </c>
      <c r="X109" s="10">
        <f t="shared" si="54"/>
        <v>0</v>
      </c>
      <c r="Y109" s="10">
        <f t="shared" si="54"/>
        <v>0</v>
      </c>
    </row>
    <row r="110" spans="1:25" ht="12.75" customHeight="1">
      <c r="A110" s="1" t="s">
        <v>42</v>
      </c>
      <c r="B110" t="s">
        <v>43</v>
      </c>
      <c r="E110" s="10">
        <f t="shared" si="50"/>
        <v>0</v>
      </c>
      <c r="F110" s="10">
        <f t="shared" si="50"/>
        <v>0</v>
      </c>
      <c r="G110" s="10">
        <f t="shared" si="50"/>
        <v>0</v>
      </c>
      <c r="H110" s="10">
        <f t="shared" si="50"/>
        <v>0</v>
      </c>
      <c r="I110" s="10">
        <f t="shared" si="50"/>
        <v>0</v>
      </c>
      <c r="J110" s="10">
        <f t="shared" si="50"/>
        <v>0</v>
      </c>
      <c r="K110" s="10">
        <f t="shared" si="50"/>
        <v>0</v>
      </c>
      <c r="L110" s="10">
        <f t="shared" si="50"/>
        <v>0</v>
      </c>
      <c r="M110" s="10">
        <f t="shared" si="50"/>
        <v>0</v>
      </c>
      <c r="N110" s="10">
        <f t="shared" si="50"/>
        <v>0</v>
      </c>
      <c r="O110" s="10">
        <f t="shared" si="50"/>
        <v>0</v>
      </c>
      <c r="P110" s="10">
        <f t="shared" si="51"/>
        <v>0</v>
      </c>
      <c r="Q110" s="10">
        <f t="shared" si="51"/>
        <v>0</v>
      </c>
      <c r="R110" s="10">
        <f t="shared" si="51"/>
        <v>0</v>
      </c>
      <c r="S110" s="10">
        <f t="shared" si="51"/>
        <v>0</v>
      </c>
      <c r="T110" s="10">
        <f aca="true" t="shared" si="55" ref="T110:Y110">T92+T74</f>
        <v>0</v>
      </c>
      <c r="U110" s="10">
        <f t="shared" si="55"/>
        <v>0</v>
      </c>
      <c r="V110" s="10">
        <f t="shared" si="55"/>
        <v>0</v>
      </c>
      <c r="W110" s="10">
        <f t="shared" si="55"/>
        <v>0</v>
      </c>
      <c r="X110" s="10">
        <f t="shared" si="55"/>
        <v>0</v>
      </c>
      <c r="Y110" s="10">
        <f t="shared" si="55"/>
        <v>0</v>
      </c>
    </row>
    <row r="111" spans="1:25" ht="12.75" customHeight="1">
      <c r="A111" s="1" t="s">
        <v>0</v>
      </c>
      <c r="B111" t="s">
        <v>9</v>
      </c>
      <c r="E111" s="10">
        <f t="shared" si="50"/>
        <v>0</v>
      </c>
      <c r="F111" s="10">
        <f t="shared" si="50"/>
        <v>0</v>
      </c>
      <c r="G111" s="10">
        <f t="shared" si="50"/>
        <v>0</v>
      </c>
      <c r="H111" s="10">
        <f t="shared" si="50"/>
        <v>0</v>
      </c>
      <c r="I111" s="10">
        <f t="shared" si="50"/>
        <v>0</v>
      </c>
      <c r="J111" s="10">
        <f t="shared" si="50"/>
        <v>0</v>
      </c>
      <c r="K111" s="10">
        <f t="shared" si="50"/>
        <v>21807.072</v>
      </c>
      <c r="L111" s="10">
        <f t="shared" si="50"/>
        <v>19806.257305584226</v>
      </c>
      <c r="M111" s="10">
        <f t="shared" si="50"/>
        <v>16968.390579348055</v>
      </c>
      <c r="N111" s="10">
        <f t="shared" si="50"/>
        <v>13265.476085192997</v>
      </c>
      <c r="O111" s="10">
        <f t="shared" si="50"/>
        <v>14956.30218967891</v>
      </c>
      <c r="P111" s="10">
        <f t="shared" si="51"/>
        <v>15278.394316259839</v>
      </c>
      <c r="Q111" s="10">
        <f t="shared" si="51"/>
        <v>15312.359698013077</v>
      </c>
      <c r="R111" s="10">
        <f t="shared" si="51"/>
        <v>15469.458208717502</v>
      </c>
      <c r="S111" s="10">
        <f t="shared" si="51"/>
        <v>14449.31602862272</v>
      </c>
      <c r="T111" s="10">
        <f aca="true" t="shared" si="56" ref="T111:Y111">T93+T75</f>
        <v>13429.173848527931</v>
      </c>
      <c r="U111" s="10">
        <f t="shared" si="56"/>
        <v>12409.031668433145</v>
      </c>
      <c r="V111" s="10">
        <f t="shared" si="56"/>
        <v>11388.889488338358</v>
      </c>
      <c r="W111" s="10">
        <f t="shared" si="56"/>
        <v>10368.74730824357</v>
      </c>
      <c r="X111" s="10">
        <f t="shared" si="56"/>
        <v>9348.605128148783</v>
      </c>
      <c r="Y111" s="10">
        <f t="shared" si="56"/>
        <v>9348.605128148783</v>
      </c>
    </row>
    <row r="112" spans="1:25" ht="12.75" customHeight="1">
      <c r="A112" s="2" t="s">
        <v>1</v>
      </c>
      <c r="B112" t="s">
        <v>10</v>
      </c>
      <c r="E112" s="10">
        <f t="shared" si="50"/>
        <v>0</v>
      </c>
      <c r="F112" s="10">
        <f t="shared" si="50"/>
        <v>0</v>
      </c>
      <c r="G112" s="10">
        <f t="shared" si="50"/>
        <v>0</v>
      </c>
      <c r="H112" s="10">
        <f t="shared" si="50"/>
        <v>0</v>
      </c>
      <c r="I112" s="10">
        <f t="shared" si="50"/>
        <v>0</v>
      </c>
      <c r="J112" s="10">
        <f t="shared" si="50"/>
        <v>0</v>
      </c>
      <c r="K112" s="10">
        <f t="shared" si="50"/>
        <v>0</v>
      </c>
      <c r="L112" s="10">
        <f t="shared" si="50"/>
        <v>0</v>
      </c>
      <c r="M112" s="10">
        <f t="shared" si="50"/>
        <v>0</v>
      </c>
      <c r="N112" s="10">
        <f t="shared" si="50"/>
        <v>0</v>
      </c>
      <c r="O112" s="10">
        <f t="shared" si="50"/>
        <v>0</v>
      </c>
      <c r="P112" s="10">
        <f t="shared" si="51"/>
        <v>0</v>
      </c>
      <c r="Q112" s="10">
        <f t="shared" si="51"/>
        <v>0</v>
      </c>
      <c r="R112" s="10">
        <f t="shared" si="51"/>
        <v>0</v>
      </c>
      <c r="S112" s="10">
        <f t="shared" si="51"/>
        <v>0</v>
      </c>
      <c r="T112" s="10">
        <f aca="true" t="shared" si="57" ref="T112:Y112">T94+T76</f>
        <v>0</v>
      </c>
      <c r="U112" s="10">
        <f t="shared" si="57"/>
        <v>0</v>
      </c>
      <c r="V112" s="10">
        <f t="shared" si="57"/>
        <v>0</v>
      </c>
      <c r="W112" s="10">
        <f t="shared" si="57"/>
        <v>0</v>
      </c>
      <c r="X112" s="10">
        <f t="shared" si="57"/>
        <v>0</v>
      </c>
      <c r="Y112" s="10">
        <f t="shared" si="57"/>
        <v>0</v>
      </c>
    </row>
    <row r="113" spans="1:25" ht="12.75" customHeight="1">
      <c r="A113" s="2" t="s">
        <v>2</v>
      </c>
      <c r="B113" t="s">
        <v>11</v>
      </c>
      <c r="E113" s="10">
        <f t="shared" si="50"/>
        <v>0</v>
      </c>
      <c r="F113" s="10">
        <f t="shared" si="50"/>
        <v>0</v>
      </c>
      <c r="G113" s="10">
        <f t="shared" si="50"/>
        <v>0</v>
      </c>
      <c r="H113" s="10">
        <f t="shared" si="50"/>
        <v>0</v>
      </c>
      <c r="I113" s="10">
        <f t="shared" si="50"/>
        <v>0</v>
      </c>
      <c r="J113" s="10">
        <f t="shared" si="50"/>
        <v>0</v>
      </c>
      <c r="K113" s="10">
        <f t="shared" si="50"/>
        <v>0</v>
      </c>
      <c r="L113" s="10">
        <f t="shared" si="50"/>
        <v>0</v>
      </c>
      <c r="M113" s="10">
        <f t="shared" si="50"/>
        <v>0</v>
      </c>
      <c r="N113" s="10">
        <f t="shared" si="50"/>
        <v>0</v>
      </c>
      <c r="O113" s="10">
        <f t="shared" si="50"/>
        <v>0</v>
      </c>
      <c r="P113" s="10">
        <f t="shared" si="51"/>
        <v>0</v>
      </c>
      <c r="Q113" s="10">
        <f t="shared" si="51"/>
        <v>0</v>
      </c>
      <c r="R113" s="10">
        <f t="shared" si="51"/>
        <v>0</v>
      </c>
      <c r="S113" s="10">
        <f t="shared" si="51"/>
        <v>0</v>
      </c>
      <c r="T113" s="10">
        <f aca="true" t="shared" si="58" ref="T113:Y113">T95+T77</f>
        <v>0</v>
      </c>
      <c r="U113" s="10">
        <f t="shared" si="58"/>
        <v>0</v>
      </c>
      <c r="V113" s="10">
        <f t="shared" si="58"/>
        <v>0</v>
      </c>
      <c r="W113" s="10">
        <f t="shared" si="58"/>
        <v>0</v>
      </c>
      <c r="X113" s="10">
        <f t="shared" si="58"/>
        <v>0</v>
      </c>
      <c r="Y113" s="10">
        <f t="shared" si="58"/>
        <v>0</v>
      </c>
    </row>
    <row r="114" spans="1:25" ht="12.75" customHeight="1">
      <c r="A114" s="2" t="s">
        <v>3</v>
      </c>
      <c r="B114" t="s">
        <v>12</v>
      </c>
      <c r="E114" s="10">
        <f t="shared" si="50"/>
        <v>0</v>
      </c>
      <c r="F114" s="10">
        <f t="shared" si="50"/>
        <v>0</v>
      </c>
      <c r="G114" s="10">
        <f t="shared" si="50"/>
        <v>0</v>
      </c>
      <c r="H114" s="10">
        <f t="shared" si="50"/>
        <v>0</v>
      </c>
      <c r="I114" s="10">
        <f t="shared" si="50"/>
        <v>0</v>
      </c>
      <c r="J114" s="10">
        <f t="shared" si="50"/>
        <v>0</v>
      </c>
      <c r="K114" s="10">
        <f t="shared" si="50"/>
        <v>0</v>
      </c>
      <c r="L114" s="10">
        <f t="shared" si="50"/>
        <v>0</v>
      </c>
      <c r="M114" s="10">
        <f t="shared" si="50"/>
        <v>0</v>
      </c>
      <c r="N114" s="10">
        <f t="shared" si="50"/>
        <v>0</v>
      </c>
      <c r="O114" s="10">
        <f t="shared" si="50"/>
        <v>0</v>
      </c>
      <c r="P114" s="10">
        <f t="shared" si="51"/>
        <v>0</v>
      </c>
      <c r="Q114" s="10">
        <f t="shared" si="51"/>
        <v>0</v>
      </c>
      <c r="R114" s="10">
        <f t="shared" si="51"/>
        <v>0</v>
      </c>
      <c r="S114" s="10">
        <f t="shared" si="51"/>
        <v>0</v>
      </c>
      <c r="T114" s="10">
        <f aca="true" t="shared" si="59" ref="T114:Y114">T96+T78</f>
        <v>0</v>
      </c>
      <c r="U114" s="10">
        <f t="shared" si="59"/>
        <v>0</v>
      </c>
      <c r="V114" s="10">
        <f t="shared" si="59"/>
        <v>0</v>
      </c>
      <c r="W114" s="10">
        <f t="shared" si="59"/>
        <v>0</v>
      </c>
      <c r="X114" s="10">
        <f t="shared" si="59"/>
        <v>0</v>
      </c>
      <c r="Y114" s="10">
        <f t="shared" si="59"/>
        <v>0</v>
      </c>
    </row>
    <row r="115" spans="1:25" ht="12.75" customHeight="1">
      <c r="A115" s="2" t="s">
        <v>4</v>
      </c>
      <c r="B115" t="s">
        <v>13</v>
      </c>
      <c r="E115" s="10">
        <f t="shared" si="50"/>
        <v>0</v>
      </c>
      <c r="F115" s="10">
        <f t="shared" si="50"/>
        <v>0</v>
      </c>
      <c r="G115" s="10">
        <f t="shared" si="50"/>
        <v>0</v>
      </c>
      <c r="H115" s="10">
        <f t="shared" si="50"/>
        <v>0</v>
      </c>
      <c r="I115" s="10">
        <f t="shared" si="50"/>
        <v>0</v>
      </c>
      <c r="J115" s="10">
        <f t="shared" si="50"/>
        <v>0</v>
      </c>
      <c r="K115" s="10">
        <f t="shared" si="50"/>
        <v>0</v>
      </c>
      <c r="L115" s="10">
        <f t="shared" si="50"/>
        <v>0</v>
      </c>
      <c r="M115" s="10">
        <f t="shared" si="50"/>
        <v>0</v>
      </c>
      <c r="N115" s="10">
        <f t="shared" si="50"/>
        <v>0</v>
      </c>
      <c r="O115" s="10">
        <f t="shared" si="50"/>
        <v>0</v>
      </c>
      <c r="P115" s="10">
        <f t="shared" si="51"/>
        <v>0</v>
      </c>
      <c r="Q115" s="10">
        <f t="shared" si="51"/>
        <v>0</v>
      </c>
      <c r="R115" s="10">
        <f t="shared" si="51"/>
        <v>0</v>
      </c>
      <c r="S115" s="10">
        <f t="shared" si="51"/>
        <v>0</v>
      </c>
      <c r="T115" s="10">
        <f aca="true" t="shared" si="60" ref="T115:Y115">T97+T79</f>
        <v>0</v>
      </c>
      <c r="U115" s="10">
        <f t="shared" si="60"/>
        <v>0</v>
      </c>
      <c r="V115" s="10">
        <f t="shared" si="60"/>
        <v>0</v>
      </c>
      <c r="W115" s="10">
        <f t="shared" si="60"/>
        <v>0</v>
      </c>
      <c r="X115" s="10">
        <f t="shared" si="60"/>
        <v>0</v>
      </c>
      <c r="Y115" s="10">
        <f t="shared" si="60"/>
        <v>0</v>
      </c>
    </row>
    <row r="116" spans="1:25" ht="12.75" customHeight="1">
      <c r="A116" s="2" t="s">
        <v>5</v>
      </c>
      <c r="B116" t="s">
        <v>14</v>
      </c>
      <c r="E116" s="10">
        <f t="shared" si="50"/>
        <v>0</v>
      </c>
      <c r="F116" s="10">
        <f t="shared" si="50"/>
        <v>0</v>
      </c>
      <c r="G116" s="10">
        <f t="shared" si="50"/>
        <v>0</v>
      </c>
      <c r="H116" s="10">
        <f t="shared" si="50"/>
        <v>0</v>
      </c>
      <c r="I116" s="10">
        <f t="shared" si="50"/>
        <v>0</v>
      </c>
      <c r="J116" s="10">
        <f t="shared" si="50"/>
        <v>0</v>
      </c>
      <c r="K116" s="10">
        <f t="shared" si="50"/>
        <v>0</v>
      </c>
      <c r="L116" s="10">
        <f t="shared" si="50"/>
        <v>0</v>
      </c>
      <c r="M116" s="10">
        <f t="shared" si="50"/>
        <v>0</v>
      </c>
      <c r="N116" s="10">
        <f t="shared" si="50"/>
        <v>0</v>
      </c>
      <c r="O116" s="10">
        <f t="shared" si="50"/>
        <v>0</v>
      </c>
      <c r="P116" s="10">
        <f t="shared" si="51"/>
        <v>0</v>
      </c>
      <c r="Q116" s="10">
        <f t="shared" si="51"/>
        <v>0</v>
      </c>
      <c r="R116" s="10">
        <f t="shared" si="51"/>
        <v>0</v>
      </c>
      <c r="S116" s="10">
        <f t="shared" si="51"/>
        <v>0</v>
      </c>
      <c r="T116" s="10">
        <f aca="true" t="shared" si="61" ref="T116:Y116">T98+T80</f>
        <v>0</v>
      </c>
      <c r="U116" s="10">
        <f t="shared" si="61"/>
        <v>0</v>
      </c>
      <c r="V116" s="10">
        <f t="shared" si="61"/>
        <v>0</v>
      </c>
      <c r="W116" s="10">
        <f t="shared" si="61"/>
        <v>0</v>
      </c>
      <c r="X116" s="10">
        <f t="shared" si="61"/>
        <v>0</v>
      </c>
      <c r="Y116" s="10">
        <f t="shared" si="61"/>
        <v>0</v>
      </c>
    </row>
    <row r="117" spans="1:25" ht="12.75" customHeight="1">
      <c r="A117" s="2" t="s">
        <v>6</v>
      </c>
      <c r="B117" t="s">
        <v>15</v>
      </c>
      <c r="E117" s="10">
        <f t="shared" si="50"/>
        <v>0</v>
      </c>
      <c r="F117" s="10">
        <f t="shared" si="50"/>
        <v>0</v>
      </c>
      <c r="G117" s="10">
        <f t="shared" si="50"/>
        <v>0</v>
      </c>
      <c r="H117" s="10">
        <f t="shared" si="50"/>
        <v>0</v>
      </c>
      <c r="I117" s="10">
        <f t="shared" si="50"/>
        <v>0</v>
      </c>
      <c r="J117" s="10">
        <f t="shared" si="50"/>
        <v>0</v>
      </c>
      <c r="K117" s="10">
        <f t="shared" si="50"/>
        <v>0</v>
      </c>
      <c r="L117" s="10">
        <f t="shared" si="50"/>
        <v>0</v>
      </c>
      <c r="M117" s="10">
        <f t="shared" si="50"/>
        <v>0</v>
      </c>
      <c r="N117" s="10">
        <f t="shared" si="50"/>
        <v>0</v>
      </c>
      <c r="O117" s="10">
        <f t="shared" si="50"/>
        <v>0</v>
      </c>
      <c r="P117" s="10">
        <f t="shared" si="51"/>
        <v>0</v>
      </c>
      <c r="Q117" s="10">
        <f t="shared" si="51"/>
        <v>0</v>
      </c>
      <c r="R117" s="10">
        <f t="shared" si="51"/>
        <v>0</v>
      </c>
      <c r="S117" s="10">
        <f t="shared" si="51"/>
        <v>0</v>
      </c>
      <c r="T117" s="10">
        <f aca="true" t="shared" si="62" ref="T117:Y117">T99+T81</f>
        <v>0</v>
      </c>
      <c r="U117" s="10">
        <f t="shared" si="62"/>
        <v>0</v>
      </c>
      <c r="V117" s="10">
        <f t="shared" si="62"/>
        <v>0</v>
      </c>
      <c r="W117" s="10">
        <f t="shared" si="62"/>
        <v>0</v>
      </c>
      <c r="X117" s="10">
        <f t="shared" si="62"/>
        <v>0</v>
      </c>
      <c r="Y117" s="10">
        <f t="shared" si="62"/>
        <v>0</v>
      </c>
    </row>
    <row r="118" spans="1:25" ht="12.75" customHeight="1">
      <c r="A118" s="2" t="s">
        <v>7</v>
      </c>
      <c r="B118" t="s">
        <v>16</v>
      </c>
      <c r="E118" s="10">
        <f t="shared" si="50"/>
        <v>0</v>
      </c>
      <c r="F118" s="10">
        <f t="shared" si="50"/>
        <v>0</v>
      </c>
      <c r="G118" s="10">
        <f t="shared" si="50"/>
        <v>0</v>
      </c>
      <c r="H118" s="10">
        <f t="shared" si="50"/>
        <v>0</v>
      </c>
      <c r="I118" s="10">
        <f t="shared" si="50"/>
        <v>0</v>
      </c>
      <c r="J118" s="10">
        <f t="shared" si="50"/>
        <v>0</v>
      </c>
      <c r="K118" s="10">
        <f t="shared" si="50"/>
        <v>0</v>
      </c>
      <c r="L118" s="10">
        <f t="shared" si="50"/>
        <v>0</v>
      </c>
      <c r="M118" s="10">
        <f t="shared" si="50"/>
        <v>0</v>
      </c>
      <c r="N118" s="10">
        <f t="shared" si="50"/>
        <v>0</v>
      </c>
      <c r="O118" s="10">
        <f t="shared" si="50"/>
        <v>0</v>
      </c>
      <c r="P118" s="10">
        <f t="shared" si="51"/>
        <v>0</v>
      </c>
      <c r="Q118" s="10">
        <f t="shared" si="51"/>
        <v>0</v>
      </c>
      <c r="R118" s="10">
        <f t="shared" si="51"/>
        <v>0</v>
      </c>
      <c r="S118" s="10">
        <f t="shared" si="51"/>
        <v>0</v>
      </c>
      <c r="T118" s="10">
        <f aca="true" t="shared" si="63" ref="T118:Y118">T100+T82</f>
        <v>0</v>
      </c>
      <c r="U118" s="10">
        <f t="shared" si="63"/>
        <v>0</v>
      </c>
      <c r="V118" s="10">
        <f t="shared" si="63"/>
        <v>0</v>
      </c>
      <c r="W118" s="10">
        <f t="shared" si="63"/>
        <v>0</v>
      </c>
      <c r="X118" s="10">
        <f t="shared" si="63"/>
        <v>0</v>
      </c>
      <c r="Y118" s="10">
        <f t="shared" si="63"/>
        <v>0</v>
      </c>
    </row>
    <row r="119" spans="1:25" ht="12.75" customHeight="1">
      <c r="A119" s="2" t="s">
        <v>8</v>
      </c>
      <c r="B119" t="s">
        <v>17</v>
      </c>
      <c r="E119" s="10">
        <f t="shared" si="50"/>
        <v>0</v>
      </c>
      <c r="F119" s="10">
        <f t="shared" si="50"/>
        <v>0</v>
      </c>
      <c r="G119" s="10">
        <f t="shared" si="50"/>
        <v>0</v>
      </c>
      <c r="H119" s="10">
        <f t="shared" si="50"/>
        <v>0</v>
      </c>
      <c r="I119" s="10">
        <f t="shared" si="50"/>
        <v>0</v>
      </c>
      <c r="J119" s="10">
        <f t="shared" si="50"/>
        <v>0</v>
      </c>
      <c r="K119" s="10">
        <f t="shared" si="50"/>
        <v>0</v>
      </c>
      <c r="L119" s="10">
        <f t="shared" si="50"/>
        <v>0</v>
      </c>
      <c r="M119" s="10">
        <f t="shared" si="50"/>
        <v>0</v>
      </c>
      <c r="N119" s="10">
        <f t="shared" si="50"/>
        <v>0</v>
      </c>
      <c r="O119" s="10">
        <f t="shared" si="50"/>
        <v>0</v>
      </c>
      <c r="P119" s="10">
        <f t="shared" si="51"/>
        <v>0</v>
      </c>
      <c r="Q119" s="10">
        <f t="shared" si="51"/>
        <v>0</v>
      </c>
      <c r="R119" s="10">
        <f t="shared" si="51"/>
        <v>0</v>
      </c>
      <c r="S119" s="10">
        <f t="shared" si="51"/>
        <v>0</v>
      </c>
      <c r="T119" s="10">
        <f aca="true" t="shared" si="64" ref="T119:Y119">T101+T83</f>
        <v>0</v>
      </c>
      <c r="U119" s="10">
        <f t="shared" si="64"/>
        <v>0</v>
      </c>
      <c r="V119" s="10">
        <f t="shared" si="64"/>
        <v>0</v>
      </c>
      <c r="W119" s="10">
        <f t="shared" si="64"/>
        <v>0</v>
      </c>
      <c r="X119" s="10">
        <f t="shared" si="64"/>
        <v>0</v>
      </c>
      <c r="Y119" s="10">
        <f t="shared" si="64"/>
        <v>0</v>
      </c>
    </row>
    <row r="120" spans="1:25" ht="12.75" customHeight="1">
      <c r="A120" s="2" t="s">
        <v>28</v>
      </c>
      <c r="B120" t="s">
        <v>18</v>
      </c>
      <c r="E120" s="10">
        <f t="shared" si="50"/>
        <v>0</v>
      </c>
      <c r="F120" s="10">
        <f t="shared" si="50"/>
        <v>0</v>
      </c>
      <c r="G120" s="10">
        <f t="shared" si="50"/>
        <v>0</v>
      </c>
      <c r="H120" s="10">
        <f t="shared" si="50"/>
        <v>0</v>
      </c>
      <c r="I120" s="10">
        <f t="shared" si="50"/>
        <v>0</v>
      </c>
      <c r="J120" s="10">
        <f t="shared" si="50"/>
        <v>0</v>
      </c>
      <c r="K120" s="10">
        <f t="shared" si="50"/>
        <v>65476.8</v>
      </c>
      <c r="L120" s="10">
        <f t="shared" si="50"/>
        <v>57549.55605647772</v>
      </c>
      <c r="M120" s="10">
        <f t="shared" si="50"/>
        <v>44837.66009321442</v>
      </c>
      <c r="N120" s="10">
        <f t="shared" si="50"/>
        <v>58425.20143087812</v>
      </c>
      <c r="O120" s="10">
        <f t="shared" si="50"/>
        <v>57929.855215140626</v>
      </c>
      <c r="P120" s="10">
        <f t="shared" si="51"/>
        <v>55937.84499980932</v>
      </c>
      <c r="Q120" s="10">
        <f t="shared" si="51"/>
        <v>60234.351417081634</v>
      </c>
      <c r="R120" s="10">
        <f t="shared" si="51"/>
        <v>55248.06503113394</v>
      </c>
      <c r="S120" s="10">
        <f t="shared" si="51"/>
        <v>51604.700102224</v>
      </c>
      <c r="T120" s="10">
        <f aca="true" t="shared" si="65" ref="T120:Y120">T102+T84</f>
        <v>47961.335173314044</v>
      </c>
      <c r="U120" s="10">
        <f t="shared" si="65"/>
        <v>44317.97024440409</v>
      </c>
      <c r="V120" s="10">
        <f t="shared" si="65"/>
        <v>40674.60531549414</v>
      </c>
      <c r="W120" s="10">
        <f t="shared" si="65"/>
        <v>37031.240386584184</v>
      </c>
      <c r="X120" s="10">
        <f t="shared" si="65"/>
        <v>33387.87545767423</v>
      </c>
      <c r="Y120" s="10">
        <f t="shared" si="65"/>
        <v>33387.87545767422</v>
      </c>
    </row>
    <row r="121" spans="1:25" ht="12.75" customHeight="1">
      <c r="A121" s="2" t="s">
        <v>29</v>
      </c>
      <c r="E121" s="10">
        <f t="shared" si="50"/>
        <v>0</v>
      </c>
      <c r="F121" s="10">
        <f t="shared" si="50"/>
        <v>0</v>
      </c>
      <c r="G121" s="10">
        <f t="shared" si="50"/>
        <v>0</v>
      </c>
      <c r="H121" s="10">
        <f t="shared" si="50"/>
        <v>0</v>
      </c>
      <c r="I121" s="10">
        <f t="shared" si="50"/>
        <v>0</v>
      </c>
      <c r="J121" s="10">
        <f t="shared" si="50"/>
        <v>0</v>
      </c>
      <c r="K121" s="10">
        <f t="shared" si="50"/>
        <v>4081.536</v>
      </c>
      <c r="L121" s="10">
        <f t="shared" si="50"/>
        <v>3634.121242344948</v>
      </c>
      <c r="M121" s="10">
        <f t="shared" si="50"/>
        <v>3122.413632010445</v>
      </c>
      <c r="N121" s="10">
        <f t="shared" si="50"/>
        <v>2446.7352837875396</v>
      </c>
      <c r="O121" s="10">
        <f t="shared" si="50"/>
        <v>2820.9199498177686</v>
      </c>
      <c r="P121" s="10">
        <f t="shared" si="51"/>
        <v>2933.235296837063</v>
      </c>
      <c r="Q121" s="10">
        <f t="shared" si="51"/>
        <v>2913.5841238895523</v>
      </c>
      <c r="R121" s="10">
        <f t="shared" si="51"/>
        <v>2946.5634683271433</v>
      </c>
      <c r="S121" s="10">
        <f t="shared" si="51"/>
        <v>2752.2506721186132</v>
      </c>
      <c r="T121" s="10">
        <f aca="true" t="shared" si="66" ref="T121:Y121">T103+T85</f>
        <v>2557.9378759100823</v>
      </c>
      <c r="U121" s="10">
        <f t="shared" si="66"/>
        <v>2363.625079701552</v>
      </c>
      <c r="V121" s="10">
        <f t="shared" si="66"/>
        <v>2169.312283493021</v>
      </c>
      <c r="W121" s="10">
        <f t="shared" si="66"/>
        <v>1974.9994872844898</v>
      </c>
      <c r="X121" s="10">
        <f t="shared" si="66"/>
        <v>1780.686691075959</v>
      </c>
      <c r="Y121" s="10">
        <f t="shared" si="66"/>
        <v>1780.6866910759586</v>
      </c>
    </row>
    <row r="122" ht="12.75" customHeight="1"/>
    <row r="123" spans="1:25" ht="12.75" customHeight="1">
      <c r="A123" s="2" t="s">
        <v>46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aca="true" t="shared" si="67" ref="K123:Y123">-K$17*(1-$B$8)</f>
        <v>0</v>
      </c>
      <c r="L123" s="10">
        <f t="shared" si="67"/>
        <v>0</v>
      </c>
      <c r="M123" s="10">
        <f t="shared" si="67"/>
        <v>0</v>
      </c>
      <c r="N123" s="10">
        <f t="shared" si="67"/>
        <v>0</v>
      </c>
      <c r="O123" s="10">
        <f t="shared" si="67"/>
        <v>0</v>
      </c>
      <c r="P123" s="10">
        <f t="shared" si="67"/>
        <v>0</v>
      </c>
      <c r="Q123" s="10">
        <f t="shared" si="67"/>
        <v>0</v>
      </c>
      <c r="R123" s="10">
        <f t="shared" si="67"/>
        <v>0</v>
      </c>
      <c r="S123" s="10">
        <f t="shared" si="67"/>
        <v>0</v>
      </c>
      <c r="T123" s="10">
        <f t="shared" si="67"/>
        <v>0</v>
      </c>
      <c r="U123" s="10">
        <f t="shared" si="67"/>
        <v>0</v>
      </c>
      <c r="V123" s="10">
        <f t="shared" si="67"/>
        <v>0</v>
      </c>
      <c r="W123" s="10">
        <f t="shared" si="67"/>
        <v>0</v>
      </c>
      <c r="X123" s="10">
        <f t="shared" si="67"/>
        <v>0</v>
      </c>
      <c r="Y123" s="10">
        <f t="shared" si="67"/>
        <v>0</v>
      </c>
    </row>
    <row r="124" spans="1:25" ht="12.75" customHeight="1">
      <c r="A124" s="2" t="s">
        <v>26</v>
      </c>
      <c r="F124" s="6">
        <f>-F65*$B$7*(1-$B$8)</f>
        <v>0</v>
      </c>
      <c r="G124" s="6">
        <f>-G65*$B$7*(1-$B$8)</f>
        <v>0</v>
      </c>
      <c r="H124" s="6">
        <f aca="true" t="shared" si="68" ref="H124:M124">-H65*$B$7*(1-$B$8)</f>
        <v>0</v>
      </c>
      <c r="I124" s="6">
        <f t="shared" si="68"/>
        <v>0</v>
      </c>
      <c r="J124" s="6">
        <f t="shared" si="68"/>
        <v>0</v>
      </c>
      <c r="K124" s="6">
        <f t="shared" si="68"/>
        <v>0</v>
      </c>
      <c r="L124" s="6">
        <f t="shared" si="68"/>
        <v>0</v>
      </c>
      <c r="M124" s="6">
        <f t="shared" si="68"/>
        <v>0</v>
      </c>
      <c r="N124" s="6">
        <f aca="true" t="shared" si="69" ref="N124:S124">-N65*$B$7*(1-$B$8)</f>
        <v>0</v>
      </c>
      <c r="O124" s="6">
        <f t="shared" si="69"/>
        <v>0</v>
      </c>
      <c r="P124" s="6">
        <f t="shared" si="69"/>
        <v>0</v>
      </c>
      <c r="Q124" s="6">
        <f t="shared" si="69"/>
        <v>0</v>
      </c>
      <c r="R124" s="6">
        <f t="shared" si="69"/>
        <v>0</v>
      </c>
      <c r="S124" s="6">
        <f t="shared" si="69"/>
        <v>0</v>
      </c>
      <c r="T124" s="6">
        <f aca="true" t="shared" si="70" ref="T124:Y124">-T65*$B$7*(1-$B$8)</f>
        <v>0</v>
      </c>
      <c r="U124" s="6">
        <f t="shared" si="70"/>
        <v>0</v>
      </c>
      <c r="V124" s="6">
        <f t="shared" si="70"/>
        <v>0</v>
      </c>
      <c r="W124" s="6">
        <f t="shared" si="70"/>
        <v>0</v>
      </c>
      <c r="X124" s="6">
        <f t="shared" si="70"/>
        <v>0</v>
      </c>
      <c r="Y124" s="6">
        <f t="shared" si="70"/>
        <v>0</v>
      </c>
    </row>
    <row r="125" ht="12.75" customHeight="1"/>
    <row r="126" spans="1:25" ht="12.75" customHeight="1">
      <c r="A126" s="2" t="s">
        <v>27</v>
      </c>
      <c r="E126" s="10">
        <f aca="true" t="shared" si="71" ref="E126:P126">SUM(E107:E125)</f>
        <v>0</v>
      </c>
      <c r="F126" s="10">
        <f t="shared" si="71"/>
        <v>0</v>
      </c>
      <c r="G126" s="10">
        <f t="shared" si="71"/>
        <v>0</v>
      </c>
      <c r="H126" s="10">
        <f t="shared" si="71"/>
        <v>0</v>
      </c>
      <c r="I126" s="10">
        <f t="shared" si="71"/>
        <v>0</v>
      </c>
      <c r="J126" s="10">
        <f>$B$5</f>
        <v>100000</v>
      </c>
      <c r="K126" s="10">
        <f t="shared" si="71"/>
        <v>91365.408</v>
      </c>
      <c r="L126" s="10">
        <f t="shared" si="71"/>
        <v>80989.9346044069</v>
      </c>
      <c r="M126" s="10">
        <f t="shared" si="71"/>
        <v>64928.46430457292</v>
      </c>
      <c r="N126" s="10">
        <f t="shared" si="71"/>
        <v>74137.41279985866</v>
      </c>
      <c r="O126" s="10">
        <f t="shared" si="71"/>
        <v>75707.0773546373</v>
      </c>
      <c r="P126" s="10">
        <f t="shared" si="71"/>
        <v>74149.47461290623</v>
      </c>
      <c r="Q126" s="10">
        <f>SUM(Q107:Q125)</f>
        <v>78460.29523898427</v>
      </c>
      <c r="R126" s="10">
        <f>SUM(R107:R125)</f>
        <v>73664.0867081786</v>
      </c>
      <c r="S126" s="10">
        <f>SUM(S107:S125)</f>
        <v>68806.26680296533</v>
      </c>
      <c r="T126" s="10">
        <f aca="true" t="shared" si="72" ref="T126:Y126">SUM(T107:T125)</f>
        <v>63948.44689775206</v>
      </c>
      <c r="U126" s="10">
        <f t="shared" si="72"/>
        <v>59090.62699253879</v>
      </c>
      <c r="V126" s="10">
        <f t="shared" si="72"/>
        <v>54232.80708732551</v>
      </c>
      <c r="W126" s="10">
        <f t="shared" si="72"/>
        <v>49374.98718211224</v>
      </c>
      <c r="X126" s="10">
        <f t="shared" si="72"/>
        <v>44517.16727689897</v>
      </c>
      <c r="Y126" s="10">
        <f t="shared" si="72"/>
        <v>44517.16727689896</v>
      </c>
    </row>
    <row r="127" spans="1:25" ht="12.75" customHeight="1">
      <c r="A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.75" customHeight="1">
      <c r="A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ht="12.75" customHeight="1">
      <c r="A129" s="37" t="s">
        <v>90</v>
      </c>
    </row>
    <row r="130" spans="1:5" ht="12.75" customHeight="1">
      <c r="A130" s="5"/>
      <c r="E130" s="9" t="s">
        <v>22</v>
      </c>
    </row>
    <row r="131" spans="1:25" ht="12.75" customHeight="1">
      <c r="A131" s="5"/>
      <c r="B131" s="6"/>
      <c r="C131" s="24" t="s">
        <v>52</v>
      </c>
      <c r="E131" s="25">
        <f>E$20</f>
        <v>1994</v>
      </c>
      <c r="F131" s="25">
        <f aca="true" t="shared" si="73" ref="F131:Y131">F$20</f>
        <v>1995</v>
      </c>
      <c r="G131" s="25">
        <f t="shared" si="73"/>
        <v>1996</v>
      </c>
      <c r="H131" s="25">
        <f t="shared" si="73"/>
        <v>1997</v>
      </c>
      <c r="I131" s="25">
        <f t="shared" si="73"/>
        <v>1998</v>
      </c>
      <c r="J131" s="25">
        <f t="shared" si="73"/>
        <v>1999</v>
      </c>
      <c r="K131" s="25">
        <f t="shared" si="73"/>
        <v>2000</v>
      </c>
      <c r="L131" s="25">
        <f t="shared" si="73"/>
        <v>2001</v>
      </c>
      <c r="M131" s="25">
        <f t="shared" si="73"/>
        <v>2002</v>
      </c>
      <c r="N131" s="25">
        <f t="shared" si="73"/>
        <v>2003</v>
      </c>
      <c r="O131" s="25">
        <f t="shared" si="73"/>
        <v>2004</v>
      </c>
      <c r="P131" s="25">
        <f t="shared" si="73"/>
        <v>2005</v>
      </c>
      <c r="Q131" s="25">
        <f t="shared" si="73"/>
        <v>2006</v>
      </c>
      <c r="R131" s="25">
        <f t="shared" si="73"/>
        <v>2007</v>
      </c>
      <c r="S131" s="25">
        <f t="shared" si="73"/>
        <v>2008</v>
      </c>
      <c r="T131" s="25">
        <f t="shared" si="73"/>
        <v>2009</v>
      </c>
      <c r="U131" s="25">
        <f t="shared" si="73"/>
        <v>2010</v>
      </c>
      <c r="V131" s="25">
        <f t="shared" si="73"/>
        <v>2011</v>
      </c>
      <c r="W131" s="25">
        <f t="shared" si="73"/>
        <v>2012</v>
      </c>
      <c r="X131" s="25">
        <f t="shared" si="73"/>
        <v>2013</v>
      </c>
      <c r="Y131" s="25">
        <f t="shared" si="73"/>
        <v>2014</v>
      </c>
    </row>
    <row r="132" spans="2:25" ht="12.75" customHeight="1">
      <c r="B132" s="6"/>
      <c r="C132" s="5" t="s">
        <v>22</v>
      </c>
      <c r="E132" s="6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aca="true" t="shared" si="74" ref="K132:P132">J151</f>
        <v>100000</v>
      </c>
      <c r="L132" s="10">
        <f t="shared" si="74"/>
        <v>94041.6</v>
      </c>
      <c r="M132" s="10">
        <f t="shared" si="74"/>
        <v>87177.56311127963</v>
      </c>
      <c r="N132" s="10">
        <f t="shared" si="74"/>
        <v>75081.10080924694</v>
      </c>
      <c r="O132" s="10">
        <f t="shared" si="74"/>
        <v>84838.48828885947</v>
      </c>
      <c r="P132" s="10">
        <f t="shared" si="74"/>
        <v>87955.8348860205</v>
      </c>
      <c r="Q132" s="10">
        <f>P151</f>
        <v>87316.69234566121</v>
      </c>
      <c r="R132" s="10">
        <f>Q151</f>
        <v>91722.10416442798</v>
      </c>
      <c r="S132" s="10">
        <f>R151</f>
        <v>86925.89563362229</v>
      </c>
      <c r="T132" s="10">
        <f aca="true" t="shared" si="75" ref="T132:Y132">S151</f>
        <v>82068.07572840902</v>
      </c>
      <c r="U132" s="10">
        <f t="shared" si="75"/>
        <v>77210.25582319575</v>
      </c>
      <c r="V132" s="10">
        <f t="shared" si="75"/>
        <v>72352.43591798248</v>
      </c>
      <c r="W132" s="10">
        <f t="shared" si="75"/>
        <v>67494.61601276921</v>
      </c>
      <c r="X132" s="10">
        <f t="shared" si="75"/>
        <v>62636.79610755594</v>
      </c>
      <c r="Y132" s="10">
        <f t="shared" si="75"/>
        <v>57778.976202342674</v>
      </c>
    </row>
    <row r="133" spans="2:25" ht="12.75" customHeight="1">
      <c r="B133" s="6"/>
      <c r="C133" s="5" t="s">
        <v>25</v>
      </c>
      <c r="E133" s="9"/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aca="true" t="shared" si="76" ref="K133:Y133">-K$17*$B$8</f>
        <v>-4000</v>
      </c>
      <c r="L133" s="10">
        <f t="shared" si="76"/>
        <v>-4149.289099526066</v>
      </c>
      <c r="M133" s="10">
        <f t="shared" si="76"/>
        <v>-4196.682464454975</v>
      </c>
      <c r="N133" s="10">
        <f t="shared" si="76"/>
        <v>-4305.687203791468</v>
      </c>
      <c r="O133" s="10">
        <f t="shared" si="76"/>
        <v>-4388.62559241706</v>
      </c>
      <c r="P133" s="10">
        <f t="shared" si="76"/>
        <v>-4518.957345971562</v>
      </c>
      <c r="Q133" s="10">
        <f t="shared" si="76"/>
        <v>-4699.05213270142</v>
      </c>
      <c r="R133" s="10">
        <f t="shared" si="76"/>
        <v>-4796.208530805686</v>
      </c>
      <c r="S133" s="10">
        <f t="shared" si="76"/>
        <v>-4857.819905213269</v>
      </c>
      <c r="T133" s="10">
        <f t="shared" si="76"/>
        <v>-4857.819905213269</v>
      </c>
      <c r="U133" s="10">
        <f t="shared" si="76"/>
        <v>-4857.819905213269</v>
      </c>
      <c r="V133" s="10">
        <f t="shared" si="76"/>
        <v>-4857.819905213269</v>
      </c>
      <c r="W133" s="10">
        <f t="shared" si="76"/>
        <v>-4857.819905213269</v>
      </c>
      <c r="X133" s="10">
        <f t="shared" si="76"/>
        <v>-4857.819905213269</v>
      </c>
      <c r="Y133" s="10">
        <f t="shared" si="76"/>
        <v>0</v>
      </c>
    </row>
    <row r="134" spans="2:25" ht="12.75" customHeight="1">
      <c r="B134" s="6"/>
      <c r="C134" s="5" t="s">
        <v>48</v>
      </c>
      <c r="E134" s="9"/>
      <c r="F134" s="6">
        <f aca="true" t="shared" si="77" ref="F134:O134">-F132*$B$7*$B$8</f>
        <v>0</v>
      </c>
      <c r="G134" s="6">
        <f t="shared" si="77"/>
        <v>0</v>
      </c>
      <c r="H134" s="6">
        <f t="shared" si="77"/>
        <v>0</v>
      </c>
      <c r="I134" s="6">
        <f t="shared" si="77"/>
        <v>0</v>
      </c>
      <c r="J134" s="6">
        <f t="shared" si="77"/>
        <v>0</v>
      </c>
      <c r="K134" s="6">
        <f t="shared" si="77"/>
        <v>0</v>
      </c>
      <c r="L134" s="6">
        <f t="shared" si="77"/>
        <v>0</v>
      </c>
      <c r="M134" s="6">
        <f t="shared" si="77"/>
        <v>0</v>
      </c>
      <c r="N134" s="6">
        <f t="shared" si="77"/>
        <v>0</v>
      </c>
      <c r="O134" s="6">
        <f t="shared" si="77"/>
        <v>0</v>
      </c>
      <c r="P134" s="6">
        <f>-P132*$B$7*$B$8</f>
        <v>0</v>
      </c>
      <c r="Q134" s="6">
        <f>-Q132*$B$7*$B$8</f>
        <v>0</v>
      </c>
      <c r="R134" s="6">
        <f>-R132*$B$7*$B$8</f>
        <v>0</v>
      </c>
      <c r="S134" s="6">
        <f>-S132*$B$7*$B$8</f>
        <v>0</v>
      </c>
      <c r="T134" s="6">
        <f aca="true" t="shared" si="78" ref="T134:Y134">-T132*$B$7*$B$8</f>
        <v>0</v>
      </c>
      <c r="U134" s="6">
        <f t="shared" si="78"/>
        <v>0</v>
      </c>
      <c r="V134" s="6">
        <f t="shared" si="78"/>
        <v>0</v>
      </c>
      <c r="W134" s="6">
        <f t="shared" si="78"/>
        <v>0</v>
      </c>
      <c r="X134" s="6">
        <f t="shared" si="78"/>
        <v>0</v>
      </c>
      <c r="Y134" s="6">
        <f t="shared" si="78"/>
        <v>0</v>
      </c>
    </row>
    <row r="135" spans="2:25" ht="12.75" customHeight="1">
      <c r="B135" s="6"/>
      <c r="C135" s="5" t="s">
        <v>49</v>
      </c>
      <c r="E135" s="9"/>
      <c r="F135" s="10">
        <f aca="true" t="shared" si="79" ref="F135:K135">SUM(F132:F134)</f>
        <v>0</v>
      </c>
      <c r="G135" s="10">
        <f t="shared" si="79"/>
        <v>0</v>
      </c>
      <c r="H135" s="10">
        <f t="shared" si="79"/>
        <v>0</v>
      </c>
      <c r="I135" s="10">
        <f t="shared" si="79"/>
        <v>0</v>
      </c>
      <c r="J135" s="10">
        <f t="shared" si="79"/>
        <v>0</v>
      </c>
      <c r="K135" s="10">
        <f t="shared" si="79"/>
        <v>96000</v>
      </c>
      <c r="L135" s="10">
        <f aca="true" t="shared" si="80" ref="L135:S135">SUM(L132:L134)</f>
        <v>89892.31090047394</v>
      </c>
      <c r="M135" s="10">
        <f t="shared" si="80"/>
        <v>82980.88064682465</v>
      </c>
      <c r="N135" s="10">
        <f t="shared" si="80"/>
        <v>70775.41360545547</v>
      </c>
      <c r="O135" s="10">
        <f t="shared" si="80"/>
        <v>80449.86269644242</v>
      </c>
      <c r="P135" s="10">
        <f t="shared" si="80"/>
        <v>83436.87754004894</v>
      </c>
      <c r="Q135" s="10">
        <f t="shared" si="80"/>
        <v>82617.6402129598</v>
      </c>
      <c r="R135" s="10">
        <f t="shared" si="80"/>
        <v>86925.89563362229</v>
      </c>
      <c r="S135" s="10">
        <f t="shared" si="80"/>
        <v>82068.07572840902</v>
      </c>
      <c r="T135" s="10">
        <f>SUM(T132:T134)</f>
        <v>77210.25582319575</v>
      </c>
      <c r="U135" s="10">
        <f>SUM(U132:U134)</f>
        <v>72352.43591798248</v>
      </c>
      <c r="V135" s="10">
        <f>SUM(V132:V134)</f>
        <v>67494.61601276921</v>
      </c>
      <c r="W135" s="10">
        <f>SUM(W132:W134)</f>
        <v>62636.79610755594</v>
      </c>
      <c r="X135" s="10">
        <f>SUM(X132:X134)</f>
        <v>57778.976202342674</v>
      </c>
      <c r="Y135" s="10">
        <f>SUM(Y132:Y134)</f>
        <v>57778.976202342674</v>
      </c>
    </row>
    <row r="136" spans="1:5" ht="12.75" customHeight="1">
      <c r="A136" s="5"/>
      <c r="B136" s="6"/>
      <c r="E136" s="9"/>
    </row>
    <row r="137" ht="12.75" customHeight="1">
      <c r="C137" s="7" t="s">
        <v>21</v>
      </c>
    </row>
    <row r="138" spans="1:25" ht="12.75" customHeight="1">
      <c r="A138" s="2" t="s">
        <v>85</v>
      </c>
      <c r="B138" s="39" t="s">
        <v>86</v>
      </c>
      <c r="C138" s="23">
        <v>1</v>
      </c>
      <c r="E138" s="10">
        <f>$E$65*C138</f>
        <v>0</v>
      </c>
      <c r="F138" s="6">
        <f>F$135*$C138</f>
        <v>0</v>
      </c>
      <c r="G138" s="6">
        <f aca="true" t="shared" si="81" ref="G138:Y138">G$135*$C138</f>
        <v>0</v>
      </c>
      <c r="H138" s="6">
        <f t="shared" si="81"/>
        <v>0</v>
      </c>
      <c r="I138" s="6">
        <f t="shared" si="81"/>
        <v>0</v>
      </c>
      <c r="J138" s="6">
        <f t="shared" si="81"/>
        <v>0</v>
      </c>
      <c r="K138" s="6">
        <f t="shared" si="81"/>
        <v>96000</v>
      </c>
      <c r="L138" s="6">
        <f t="shared" si="81"/>
        <v>89892.31090047394</v>
      </c>
      <c r="M138" s="6">
        <f t="shared" si="81"/>
        <v>82980.88064682465</v>
      </c>
      <c r="N138" s="6">
        <f t="shared" si="81"/>
        <v>70775.41360545547</v>
      </c>
      <c r="O138" s="6">
        <f t="shared" si="81"/>
        <v>80449.86269644242</v>
      </c>
      <c r="P138" s="6">
        <f t="shared" si="81"/>
        <v>83436.87754004894</v>
      </c>
      <c r="Q138" s="6">
        <f t="shared" si="81"/>
        <v>82617.6402129598</v>
      </c>
      <c r="R138" s="6">
        <f t="shared" si="81"/>
        <v>86925.89563362229</v>
      </c>
      <c r="S138" s="6">
        <f t="shared" si="81"/>
        <v>82068.07572840902</v>
      </c>
      <c r="T138" s="6">
        <f t="shared" si="81"/>
        <v>77210.25582319575</v>
      </c>
      <c r="U138" s="6">
        <f t="shared" si="81"/>
        <v>72352.43591798248</v>
      </c>
      <c r="V138" s="6">
        <f t="shared" si="81"/>
        <v>67494.61601276921</v>
      </c>
      <c r="W138" s="6">
        <f t="shared" si="81"/>
        <v>62636.79610755594</v>
      </c>
      <c r="X138" s="6">
        <f t="shared" si="81"/>
        <v>57778.976202342674</v>
      </c>
      <c r="Y138" s="6">
        <f t="shared" si="81"/>
        <v>57778.976202342674</v>
      </c>
    </row>
    <row r="139" ht="12.75" customHeight="1"/>
    <row r="140" ht="12.75" customHeight="1">
      <c r="E140" t="s">
        <v>23</v>
      </c>
    </row>
    <row r="141" ht="12.75" customHeight="1"/>
    <row r="142" spans="1:25" ht="12.75" customHeight="1">
      <c r="A142" s="2" t="s">
        <v>85</v>
      </c>
      <c r="B142" s="39" t="s">
        <v>86</v>
      </c>
      <c r="E142" s="6">
        <f>E100*E138</f>
        <v>0</v>
      </c>
      <c r="F142" s="6">
        <f>F36*F138</f>
        <v>0</v>
      </c>
      <c r="G142" s="6">
        <f aca="true" t="shared" si="82" ref="G142:O142">G36*G138</f>
        <v>0</v>
      </c>
      <c r="H142" s="6">
        <f t="shared" si="82"/>
        <v>0</v>
      </c>
      <c r="I142" s="6">
        <f t="shared" si="82"/>
        <v>0</v>
      </c>
      <c r="J142" s="6">
        <f t="shared" si="82"/>
        <v>0</v>
      </c>
      <c r="K142" s="6">
        <f t="shared" si="82"/>
        <v>-1958.4</v>
      </c>
      <c r="L142" s="6">
        <f t="shared" si="82"/>
        <v>-2714.747789194313</v>
      </c>
      <c r="M142" s="6">
        <f t="shared" si="82"/>
        <v>-7899.779837577707</v>
      </c>
      <c r="N142" s="6">
        <f t="shared" si="82"/>
        <v>14063.074683404</v>
      </c>
      <c r="O142" s="6">
        <f t="shared" si="82"/>
        <v>7505.972189578077</v>
      </c>
      <c r="P142" s="6">
        <f>P36*P138</f>
        <v>3879.8148056122754</v>
      </c>
      <c r="Q142" s="6">
        <f>Q36*Q138</f>
        <v>9104.463951468171</v>
      </c>
      <c r="R142" s="6">
        <f>R36*R138</f>
        <v>0</v>
      </c>
      <c r="S142" s="6">
        <f>S36*S138</f>
        <v>0</v>
      </c>
      <c r="T142" s="6">
        <f aca="true" t="shared" si="83" ref="T142:Y142">T36*T138</f>
        <v>0</v>
      </c>
      <c r="U142" s="6">
        <f t="shared" si="83"/>
        <v>0</v>
      </c>
      <c r="V142" s="6">
        <f t="shared" si="83"/>
        <v>0</v>
      </c>
      <c r="W142" s="6">
        <f t="shared" si="83"/>
        <v>0</v>
      </c>
      <c r="X142" s="6">
        <f t="shared" si="83"/>
        <v>0</v>
      </c>
      <c r="Y142" s="6">
        <f t="shared" si="83"/>
        <v>0</v>
      </c>
    </row>
    <row r="143" ht="12.75" customHeight="1"/>
    <row r="144" ht="12.75" customHeight="1">
      <c r="E144" s="9" t="s">
        <v>24</v>
      </c>
    </row>
    <row r="145" ht="12.75" customHeight="1"/>
    <row r="146" spans="1:25" ht="12.75" customHeight="1">
      <c r="A146" s="2" t="s">
        <v>85</v>
      </c>
      <c r="B146" s="39" t="s">
        <v>86</v>
      </c>
      <c r="E146" s="10">
        <f aca="true" t="shared" si="84" ref="E146:O146">E142+E138</f>
        <v>0</v>
      </c>
      <c r="F146" s="10">
        <f t="shared" si="84"/>
        <v>0</v>
      </c>
      <c r="G146" s="10">
        <f t="shared" si="84"/>
        <v>0</v>
      </c>
      <c r="H146" s="10">
        <f t="shared" si="84"/>
        <v>0</v>
      </c>
      <c r="I146" s="10">
        <f t="shared" si="84"/>
        <v>0</v>
      </c>
      <c r="J146" s="10">
        <f t="shared" si="84"/>
        <v>0</v>
      </c>
      <c r="K146" s="10">
        <f t="shared" si="84"/>
        <v>94041.6</v>
      </c>
      <c r="L146" s="10">
        <f t="shared" si="84"/>
        <v>87177.56311127963</v>
      </c>
      <c r="M146" s="10">
        <f t="shared" si="84"/>
        <v>75081.10080924694</v>
      </c>
      <c r="N146" s="10">
        <f t="shared" si="84"/>
        <v>84838.48828885947</v>
      </c>
      <c r="O146" s="10">
        <f t="shared" si="84"/>
        <v>87955.8348860205</v>
      </c>
      <c r="P146" s="10">
        <f>P142+P138</f>
        <v>87316.69234566121</v>
      </c>
      <c r="Q146" s="10">
        <f>Q142+Q138</f>
        <v>91722.10416442798</v>
      </c>
      <c r="R146" s="10">
        <f>R142+R138</f>
        <v>86925.89563362229</v>
      </c>
      <c r="S146" s="10">
        <f>S142+S138</f>
        <v>82068.07572840902</v>
      </c>
      <c r="T146" s="10">
        <f aca="true" t="shared" si="85" ref="T146:Y146">T142+T138</f>
        <v>77210.25582319575</v>
      </c>
      <c r="U146" s="10">
        <f t="shared" si="85"/>
        <v>72352.43591798248</v>
      </c>
      <c r="V146" s="10">
        <f t="shared" si="85"/>
        <v>67494.61601276921</v>
      </c>
      <c r="W146" s="10">
        <f t="shared" si="85"/>
        <v>62636.79610755594</v>
      </c>
      <c r="X146" s="10">
        <f t="shared" si="85"/>
        <v>57778.976202342674</v>
      </c>
      <c r="Y146" s="10">
        <f t="shared" si="85"/>
        <v>57778.976202342674</v>
      </c>
    </row>
    <row r="147" ht="12.75" customHeight="1"/>
    <row r="148" spans="1:25" ht="12.75" customHeight="1">
      <c r="A148" s="2" t="s">
        <v>46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aca="true" t="shared" si="86" ref="K148:Y148">-K$17*(1-$B$8)</f>
        <v>0</v>
      </c>
      <c r="L148" s="10">
        <f t="shared" si="86"/>
        <v>0</v>
      </c>
      <c r="M148" s="10">
        <f t="shared" si="86"/>
        <v>0</v>
      </c>
      <c r="N148" s="10">
        <f t="shared" si="86"/>
        <v>0</v>
      </c>
      <c r="O148" s="10">
        <f t="shared" si="86"/>
        <v>0</v>
      </c>
      <c r="P148" s="10">
        <f t="shared" si="86"/>
        <v>0</v>
      </c>
      <c r="Q148" s="10">
        <f t="shared" si="86"/>
        <v>0</v>
      </c>
      <c r="R148" s="10">
        <f t="shared" si="86"/>
        <v>0</v>
      </c>
      <c r="S148" s="10">
        <f t="shared" si="86"/>
        <v>0</v>
      </c>
      <c r="T148" s="10">
        <f t="shared" si="86"/>
        <v>0</v>
      </c>
      <c r="U148" s="10">
        <f t="shared" si="86"/>
        <v>0</v>
      </c>
      <c r="V148" s="10">
        <f t="shared" si="86"/>
        <v>0</v>
      </c>
      <c r="W148" s="10">
        <f t="shared" si="86"/>
        <v>0</v>
      </c>
      <c r="X148" s="10">
        <f t="shared" si="86"/>
        <v>0</v>
      </c>
      <c r="Y148" s="10">
        <f t="shared" si="86"/>
        <v>0</v>
      </c>
    </row>
    <row r="149" spans="1:25" ht="12.75" customHeight="1">
      <c r="A149" s="2" t="s">
        <v>26</v>
      </c>
      <c r="F149" s="6">
        <f>-F90*$B$7*(1-$B$8)</f>
        <v>0</v>
      </c>
      <c r="G149" s="6">
        <f>-G90*$B$7*(1-$B$8)</f>
        <v>0</v>
      </c>
      <c r="H149" s="6">
        <f>-H90*$B$7*(1-$B$8)</f>
        <v>0</v>
      </c>
      <c r="I149" s="6">
        <f>-I90*$B$7*(1-$B$8)</f>
        <v>0</v>
      </c>
      <c r="J149" s="6">
        <f>-J90*$B$7*(1-$B$8)</f>
        <v>0</v>
      </c>
      <c r="K149" s="6">
        <f aca="true" t="shared" si="87" ref="K149:P149">-K132*$B$7*(1-$B$8)</f>
        <v>0</v>
      </c>
      <c r="L149" s="6">
        <f t="shared" si="87"/>
        <v>0</v>
      </c>
      <c r="M149" s="6">
        <f t="shared" si="87"/>
        <v>0</v>
      </c>
      <c r="N149" s="6">
        <f t="shared" si="87"/>
        <v>0</v>
      </c>
      <c r="O149" s="6">
        <f t="shared" si="87"/>
        <v>0</v>
      </c>
      <c r="P149" s="6">
        <f t="shared" si="87"/>
        <v>0</v>
      </c>
      <c r="Q149" s="6">
        <f>-Q132*$B$7*(1-$B$8)</f>
        <v>0</v>
      </c>
      <c r="R149" s="6">
        <f>-R132*$B$7*(1-$B$8)</f>
        <v>0</v>
      </c>
      <c r="S149" s="6">
        <f>-S132*$B$7*(1-$B$8)</f>
        <v>0</v>
      </c>
      <c r="T149" s="6">
        <f aca="true" t="shared" si="88" ref="T149:Y149">-T132*$B$7*(1-$B$8)</f>
        <v>0</v>
      </c>
      <c r="U149" s="6">
        <f t="shared" si="88"/>
        <v>0</v>
      </c>
      <c r="V149" s="6">
        <f t="shared" si="88"/>
        <v>0</v>
      </c>
      <c r="W149" s="6">
        <f t="shared" si="88"/>
        <v>0</v>
      </c>
      <c r="X149" s="6">
        <f t="shared" si="88"/>
        <v>0</v>
      </c>
      <c r="Y149" s="6">
        <f t="shared" si="88"/>
        <v>0</v>
      </c>
    </row>
    <row r="150" ht="12.75" customHeight="1"/>
    <row r="151" spans="1:25" ht="12.75" customHeight="1">
      <c r="A151" s="2" t="s">
        <v>27</v>
      </c>
      <c r="E151" s="10">
        <f>SUM(E132:E150)</f>
        <v>0</v>
      </c>
      <c r="F151" s="10">
        <f>SUM(F132:F150)</f>
        <v>0</v>
      </c>
      <c r="G151" s="10">
        <f>SUM(G132:G150)</f>
        <v>0</v>
      </c>
      <c r="H151" s="10">
        <f>SUM(H132:H150)</f>
        <v>0</v>
      </c>
      <c r="I151" s="10">
        <f>SUM(I132:I150)</f>
        <v>0</v>
      </c>
      <c r="J151" s="10">
        <f>$B$5</f>
        <v>100000</v>
      </c>
      <c r="K151" s="10">
        <f aca="true" t="shared" si="89" ref="K151:P151">SUM(K146:K150)</f>
        <v>94041.6</v>
      </c>
      <c r="L151" s="10">
        <f t="shared" si="89"/>
        <v>87177.56311127963</v>
      </c>
      <c r="M151" s="10">
        <f t="shared" si="89"/>
        <v>75081.10080924694</v>
      </c>
      <c r="N151" s="10">
        <f t="shared" si="89"/>
        <v>84838.48828885947</v>
      </c>
      <c r="O151" s="10">
        <f t="shared" si="89"/>
        <v>87955.8348860205</v>
      </c>
      <c r="P151" s="10">
        <f t="shared" si="89"/>
        <v>87316.69234566121</v>
      </c>
      <c r="Q151" s="10">
        <f>SUM(Q146:Q150)</f>
        <v>91722.10416442798</v>
      </c>
      <c r="R151" s="10">
        <f>SUM(R146:R150)</f>
        <v>86925.89563362229</v>
      </c>
      <c r="S151" s="10">
        <f>SUM(S146:S150)</f>
        <v>82068.07572840902</v>
      </c>
      <c r="T151" s="10">
        <f aca="true" t="shared" si="90" ref="T151:Y151">SUM(T146:T150)</f>
        <v>77210.25582319575</v>
      </c>
      <c r="U151" s="10">
        <f t="shared" si="90"/>
        <v>72352.43591798248</v>
      </c>
      <c r="V151" s="10">
        <f t="shared" si="90"/>
        <v>67494.61601276921</v>
      </c>
      <c r="W151" s="10">
        <f t="shared" si="90"/>
        <v>62636.79610755594</v>
      </c>
      <c r="X151" s="10">
        <f t="shared" si="90"/>
        <v>57778.976202342674</v>
      </c>
      <c r="Y151" s="10">
        <f t="shared" si="90"/>
        <v>57778.976202342674</v>
      </c>
    </row>
    <row r="152" spans="1:25" ht="12.75" customHeight="1">
      <c r="A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ht="12.75" customHeight="1"/>
    <row r="154" ht="12.75" customHeight="1">
      <c r="A154" s="37" t="s">
        <v>76</v>
      </c>
    </row>
    <row r="155" spans="1:5" ht="12.75" customHeight="1">
      <c r="A155" s="5"/>
      <c r="E155" s="9" t="s">
        <v>22</v>
      </c>
    </row>
    <row r="156" spans="1:25" ht="12.75" customHeight="1">
      <c r="A156" s="5"/>
      <c r="B156" s="6"/>
      <c r="C156" s="24" t="s">
        <v>52</v>
      </c>
      <c r="E156" s="25">
        <f>E$20</f>
        <v>1994</v>
      </c>
      <c r="F156" s="25">
        <f aca="true" t="shared" si="91" ref="F156:Y156">F$20</f>
        <v>1995</v>
      </c>
      <c r="G156" s="25">
        <f t="shared" si="91"/>
        <v>1996</v>
      </c>
      <c r="H156" s="25">
        <f t="shared" si="91"/>
        <v>1997</v>
      </c>
      <c r="I156" s="25">
        <f t="shared" si="91"/>
        <v>1998</v>
      </c>
      <c r="J156" s="25">
        <f t="shared" si="91"/>
        <v>1999</v>
      </c>
      <c r="K156" s="25">
        <f t="shared" si="91"/>
        <v>2000</v>
      </c>
      <c r="L156" s="25">
        <f t="shared" si="91"/>
        <v>2001</v>
      </c>
      <c r="M156" s="25">
        <f t="shared" si="91"/>
        <v>2002</v>
      </c>
      <c r="N156" s="25">
        <f t="shared" si="91"/>
        <v>2003</v>
      </c>
      <c r="O156" s="25">
        <f t="shared" si="91"/>
        <v>2004</v>
      </c>
      <c r="P156" s="25">
        <f t="shared" si="91"/>
        <v>2005</v>
      </c>
      <c r="Q156" s="25">
        <f t="shared" si="91"/>
        <v>2006</v>
      </c>
      <c r="R156" s="25">
        <f t="shared" si="91"/>
        <v>2007</v>
      </c>
      <c r="S156" s="25">
        <f t="shared" si="91"/>
        <v>2008</v>
      </c>
      <c r="T156" s="25">
        <f t="shared" si="91"/>
        <v>2009</v>
      </c>
      <c r="U156" s="25">
        <f t="shared" si="91"/>
        <v>2010</v>
      </c>
      <c r="V156" s="25">
        <f t="shared" si="91"/>
        <v>2011</v>
      </c>
      <c r="W156" s="25">
        <f t="shared" si="91"/>
        <v>2012</v>
      </c>
      <c r="X156" s="25">
        <f t="shared" si="91"/>
        <v>2013</v>
      </c>
      <c r="Y156" s="25">
        <f t="shared" si="91"/>
        <v>2014</v>
      </c>
    </row>
    <row r="157" spans="2:25" ht="12.75" customHeight="1">
      <c r="B157" s="6"/>
      <c r="C157" s="5" t="s">
        <v>22</v>
      </c>
      <c r="E157" s="6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aca="true" t="shared" si="92" ref="K157:P157">J218</f>
        <v>100000</v>
      </c>
      <c r="L157" s="10">
        <f t="shared" si="92"/>
        <v>103771.008</v>
      </c>
      <c r="M157" s="10">
        <f t="shared" si="92"/>
        <v>107572.72752935856</v>
      </c>
      <c r="N157" s="10">
        <f t="shared" si="92"/>
        <v>108624.65362493886</v>
      </c>
      <c r="O157" s="10">
        <f t="shared" si="92"/>
        <v>108562.66197515967</v>
      </c>
      <c r="P157" s="10">
        <f t="shared" si="92"/>
        <v>106330.43893586539</v>
      </c>
      <c r="Q157" s="10">
        <f>P218</f>
        <v>104084.32110490662</v>
      </c>
      <c r="R157" s="10">
        <f>Q218</f>
        <v>104340.22094208346</v>
      </c>
      <c r="S157" s="10">
        <f>R218</f>
        <v>99544.01241127777</v>
      </c>
      <c r="T157" s="10">
        <f aca="true" t="shared" si="93" ref="T157:Y157">S218</f>
        <v>94686.1925060645</v>
      </c>
      <c r="U157" s="10">
        <f t="shared" si="93"/>
        <v>89828.37260085122</v>
      </c>
      <c r="V157" s="10">
        <f t="shared" si="93"/>
        <v>84970.55269563795</v>
      </c>
      <c r="W157" s="10">
        <f t="shared" si="93"/>
        <v>80112.73279042468</v>
      </c>
      <c r="X157" s="10">
        <f t="shared" si="93"/>
        <v>75254.91288521141</v>
      </c>
      <c r="Y157" s="10">
        <f t="shared" si="93"/>
        <v>70397.09297999812</v>
      </c>
    </row>
    <row r="158" spans="2:25" ht="12.75" customHeight="1">
      <c r="B158" s="6"/>
      <c r="C158" s="5" t="s">
        <v>25</v>
      </c>
      <c r="E158" s="9"/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aca="true" t="shared" si="94" ref="K158:Y158">-K$17*$B$8</f>
        <v>-4000</v>
      </c>
      <c r="L158" s="10">
        <f t="shared" si="94"/>
        <v>-4149.289099526066</v>
      </c>
      <c r="M158" s="10">
        <f t="shared" si="94"/>
        <v>-4196.682464454975</v>
      </c>
      <c r="N158" s="10">
        <f t="shared" si="94"/>
        <v>-4305.687203791468</v>
      </c>
      <c r="O158" s="10">
        <f t="shared" si="94"/>
        <v>-4388.62559241706</v>
      </c>
      <c r="P158" s="10">
        <f t="shared" si="94"/>
        <v>-4518.957345971562</v>
      </c>
      <c r="Q158" s="10">
        <f t="shared" si="94"/>
        <v>-4699.05213270142</v>
      </c>
      <c r="R158" s="10">
        <f t="shared" si="94"/>
        <v>-4796.208530805686</v>
      </c>
      <c r="S158" s="10">
        <f t="shared" si="94"/>
        <v>-4857.819905213269</v>
      </c>
      <c r="T158" s="10">
        <f t="shared" si="94"/>
        <v>-4857.819905213269</v>
      </c>
      <c r="U158" s="10">
        <f t="shared" si="94"/>
        <v>-4857.819905213269</v>
      </c>
      <c r="V158" s="10">
        <f t="shared" si="94"/>
        <v>-4857.819905213269</v>
      </c>
      <c r="W158" s="10">
        <f t="shared" si="94"/>
        <v>-4857.819905213269</v>
      </c>
      <c r="X158" s="10">
        <f t="shared" si="94"/>
        <v>-4857.819905213269</v>
      </c>
      <c r="Y158" s="10">
        <f t="shared" si="94"/>
        <v>0</v>
      </c>
    </row>
    <row r="159" spans="2:25" ht="12.75" customHeight="1">
      <c r="B159" s="6"/>
      <c r="C159" s="5" t="s">
        <v>48</v>
      </c>
      <c r="E159" s="9"/>
      <c r="F159" s="6">
        <f aca="true" t="shared" si="95" ref="F159:O159">-F157*$B$7*$B$8</f>
        <v>0</v>
      </c>
      <c r="G159" s="6">
        <f t="shared" si="95"/>
        <v>0</v>
      </c>
      <c r="H159" s="6">
        <f t="shared" si="95"/>
        <v>0</v>
      </c>
      <c r="I159" s="6">
        <f t="shared" si="95"/>
        <v>0</v>
      </c>
      <c r="J159" s="6">
        <f t="shared" si="95"/>
        <v>0</v>
      </c>
      <c r="K159" s="6">
        <f t="shared" si="95"/>
        <v>0</v>
      </c>
      <c r="L159" s="6">
        <f t="shared" si="95"/>
        <v>0</v>
      </c>
      <c r="M159" s="6">
        <f t="shared" si="95"/>
        <v>0</v>
      </c>
      <c r="N159" s="6">
        <f t="shared" si="95"/>
        <v>0</v>
      </c>
      <c r="O159" s="6">
        <f t="shared" si="95"/>
        <v>0</v>
      </c>
      <c r="P159" s="6">
        <f>-P157*$B$7*$B$8</f>
        <v>0</v>
      </c>
      <c r="Q159" s="6">
        <f>-Q157*$B$7*$B$8</f>
        <v>0</v>
      </c>
      <c r="R159" s="6">
        <f>-R157*$B$7*$B$8</f>
        <v>0</v>
      </c>
      <c r="S159" s="6">
        <f>-S157*$B$7*$B$8</f>
        <v>0</v>
      </c>
      <c r="T159" s="6">
        <f aca="true" t="shared" si="96" ref="T159:Y159">-T157*$B$7*$B$8</f>
        <v>0</v>
      </c>
      <c r="U159" s="6">
        <f t="shared" si="96"/>
        <v>0</v>
      </c>
      <c r="V159" s="6">
        <f t="shared" si="96"/>
        <v>0</v>
      </c>
      <c r="W159" s="6">
        <f t="shared" si="96"/>
        <v>0</v>
      </c>
      <c r="X159" s="6">
        <f t="shared" si="96"/>
        <v>0</v>
      </c>
      <c r="Y159" s="6">
        <f t="shared" si="96"/>
        <v>0</v>
      </c>
    </row>
    <row r="160" spans="2:25" ht="12.75" customHeight="1">
      <c r="B160" s="6"/>
      <c r="C160" s="5" t="s">
        <v>49</v>
      </c>
      <c r="E160" s="9"/>
      <c r="F160" s="10">
        <f aca="true" t="shared" si="97" ref="F160:P160">SUM(F157:F159)</f>
        <v>0</v>
      </c>
      <c r="G160" s="10">
        <f t="shared" si="97"/>
        <v>0</v>
      </c>
      <c r="H160" s="10">
        <f t="shared" si="97"/>
        <v>0</v>
      </c>
      <c r="I160" s="10">
        <f t="shared" si="97"/>
        <v>0</v>
      </c>
      <c r="J160" s="10">
        <f t="shared" si="97"/>
        <v>0</v>
      </c>
      <c r="K160" s="10">
        <f t="shared" si="97"/>
        <v>96000</v>
      </c>
      <c r="L160" s="10">
        <f t="shared" si="97"/>
        <v>99621.71890047393</v>
      </c>
      <c r="M160" s="10">
        <f t="shared" si="97"/>
        <v>103376.04506490358</v>
      </c>
      <c r="N160" s="10">
        <f t="shared" si="97"/>
        <v>104318.96642114739</v>
      </c>
      <c r="O160" s="10">
        <f t="shared" si="97"/>
        <v>104174.03638274262</v>
      </c>
      <c r="P160" s="10">
        <f t="shared" si="97"/>
        <v>101811.48158989383</v>
      </c>
      <c r="Q160" s="10">
        <f>SUM(Q157:Q159)</f>
        <v>99385.2689722052</v>
      </c>
      <c r="R160" s="10">
        <f>SUM(R157:R159)</f>
        <v>99544.01241127777</v>
      </c>
      <c r="S160" s="10">
        <f>SUM(S157:S159)</f>
        <v>94686.1925060645</v>
      </c>
      <c r="T160" s="10">
        <f aca="true" t="shared" si="98" ref="T160:Y160">SUM(T157:T159)</f>
        <v>89828.37260085123</v>
      </c>
      <c r="U160" s="10">
        <f t="shared" si="98"/>
        <v>84970.55269563795</v>
      </c>
      <c r="V160" s="10">
        <f t="shared" si="98"/>
        <v>80112.73279042468</v>
      </c>
      <c r="W160" s="10">
        <f t="shared" si="98"/>
        <v>75254.91288521141</v>
      </c>
      <c r="X160" s="10">
        <f t="shared" si="98"/>
        <v>70397.09297999814</v>
      </c>
      <c r="Y160" s="10">
        <f t="shared" si="98"/>
        <v>70397.09297999812</v>
      </c>
    </row>
    <row r="161" spans="1:5" ht="12.75" customHeight="1">
      <c r="A161" s="5"/>
      <c r="B161" s="6"/>
      <c r="E161" s="9"/>
    </row>
    <row r="162" ht="12.75" customHeight="1">
      <c r="C162" s="7" t="s">
        <v>21</v>
      </c>
    </row>
    <row r="163" spans="1:25" ht="12.75" customHeight="1">
      <c r="A163" s="1" t="s">
        <v>30</v>
      </c>
      <c r="B163" t="s">
        <v>31</v>
      </c>
      <c r="C163" s="23">
        <v>0</v>
      </c>
      <c r="E163" s="6">
        <f>E$160*$C163</f>
        <v>0</v>
      </c>
      <c r="F163" s="6">
        <f>F$160*$C163</f>
        <v>0</v>
      </c>
      <c r="G163" s="6">
        <f>G$160*$C163</f>
        <v>0</v>
      </c>
      <c r="H163" s="6">
        <f>H$160*$C163</f>
        <v>0</v>
      </c>
      <c r="I163" s="6">
        <f>I$160*$C163</f>
        <v>0</v>
      </c>
      <c r="J163" s="6">
        <f>J$160*$C163</f>
        <v>0</v>
      </c>
      <c r="K163" s="6">
        <f>K$160*$C163</f>
        <v>0</v>
      </c>
      <c r="L163" s="6">
        <f>L$160*$C163</f>
        <v>0</v>
      </c>
      <c r="M163" s="6">
        <f>M$160*$C163</f>
        <v>0</v>
      </c>
      <c r="N163" s="6">
        <f>N$160*$C163</f>
        <v>0</v>
      </c>
      <c r="O163" s="6">
        <f>O$160*$C163</f>
        <v>0</v>
      </c>
      <c r="P163" s="6">
        <f>P$160*$C163</f>
        <v>0</v>
      </c>
      <c r="Q163" s="6">
        <f>Q$160*$C163</f>
        <v>0</v>
      </c>
      <c r="R163" s="6">
        <f>R$160*$C163</f>
        <v>0</v>
      </c>
      <c r="S163" s="6">
        <f>S$160*$C163</f>
        <v>0</v>
      </c>
      <c r="T163" s="6">
        <f>T$160*$C163</f>
        <v>0</v>
      </c>
      <c r="U163" s="6">
        <f>U$160*$C163</f>
        <v>0</v>
      </c>
      <c r="V163" s="6">
        <f>V$160*$C163</f>
        <v>0</v>
      </c>
      <c r="W163" s="6">
        <f>W$160*$C163</f>
        <v>0</v>
      </c>
      <c r="X163" s="6">
        <f>X$160*$C163</f>
        <v>0</v>
      </c>
      <c r="Y163" s="6">
        <f>Y$160*$C163</f>
        <v>0</v>
      </c>
    </row>
    <row r="164" spans="1:25" ht="12.75" customHeight="1">
      <c r="A164" s="1" t="s">
        <v>40</v>
      </c>
      <c r="B164" t="s">
        <v>45</v>
      </c>
      <c r="C164" s="23">
        <v>0</v>
      </c>
      <c r="E164" s="6">
        <f aca="true" t="shared" si="99" ref="E164:T177">E$160*$C164</f>
        <v>0</v>
      </c>
      <c r="F164" s="6">
        <f t="shared" si="99"/>
        <v>0</v>
      </c>
      <c r="G164" s="6">
        <f t="shared" si="99"/>
        <v>0</v>
      </c>
      <c r="H164" s="6">
        <f t="shared" si="99"/>
        <v>0</v>
      </c>
      <c r="I164" s="6">
        <f t="shared" si="99"/>
        <v>0</v>
      </c>
      <c r="J164" s="6">
        <f t="shared" si="99"/>
        <v>0</v>
      </c>
      <c r="K164" s="6">
        <f t="shared" si="99"/>
        <v>0</v>
      </c>
      <c r="L164" s="6">
        <f t="shared" si="99"/>
        <v>0</v>
      </c>
      <c r="M164" s="6">
        <f t="shared" si="99"/>
        <v>0</v>
      </c>
      <c r="N164" s="6">
        <f t="shared" si="99"/>
        <v>0</v>
      </c>
      <c r="O164" s="6">
        <f t="shared" si="99"/>
        <v>0</v>
      </c>
      <c r="P164" s="6">
        <f t="shared" si="99"/>
        <v>0</v>
      </c>
      <c r="Q164" s="6">
        <f t="shared" si="99"/>
        <v>0</v>
      </c>
      <c r="R164" s="6">
        <f t="shared" si="99"/>
        <v>0</v>
      </c>
      <c r="S164" s="6">
        <f t="shared" si="99"/>
        <v>0</v>
      </c>
      <c r="T164" s="6">
        <f t="shared" si="99"/>
        <v>0</v>
      </c>
      <c r="U164" s="6">
        <f>U$160*$C164</f>
        <v>0</v>
      </c>
      <c r="V164" s="6">
        <f>V$160*$C164</f>
        <v>0</v>
      </c>
      <c r="W164" s="6">
        <f>W$160*$C164</f>
        <v>0</v>
      </c>
      <c r="X164" s="6">
        <f>X$160*$C164</f>
        <v>0</v>
      </c>
      <c r="Y164" s="6">
        <f>Y$160*$C164</f>
        <v>0</v>
      </c>
    </row>
    <row r="165" spans="1:25" ht="12.75" customHeight="1">
      <c r="A165" s="1" t="s">
        <v>41</v>
      </c>
      <c r="B165" t="s">
        <v>44</v>
      </c>
      <c r="C165" s="23">
        <v>0</v>
      </c>
      <c r="E165" s="6">
        <f t="shared" si="99"/>
        <v>0</v>
      </c>
      <c r="F165" s="6">
        <f t="shared" si="99"/>
        <v>0</v>
      </c>
      <c r="G165" s="6">
        <f t="shared" si="99"/>
        <v>0</v>
      </c>
      <c r="H165" s="6">
        <f t="shared" si="99"/>
        <v>0</v>
      </c>
      <c r="I165" s="6">
        <f t="shared" si="99"/>
        <v>0</v>
      </c>
      <c r="J165" s="6">
        <f t="shared" si="99"/>
        <v>0</v>
      </c>
      <c r="K165" s="6">
        <f t="shared" si="99"/>
        <v>0</v>
      </c>
      <c r="L165" s="6">
        <f t="shared" si="99"/>
        <v>0</v>
      </c>
      <c r="M165" s="6">
        <f t="shared" si="99"/>
        <v>0</v>
      </c>
      <c r="N165" s="6">
        <f t="shared" si="99"/>
        <v>0</v>
      </c>
      <c r="O165" s="6">
        <f t="shared" si="99"/>
        <v>0</v>
      </c>
      <c r="P165" s="6">
        <f t="shared" si="99"/>
        <v>0</v>
      </c>
      <c r="Q165" s="6">
        <f t="shared" si="99"/>
        <v>0</v>
      </c>
      <c r="R165" s="6">
        <f t="shared" si="99"/>
        <v>0</v>
      </c>
      <c r="S165" s="6">
        <f t="shared" si="99"/>
        <v>0</v>
      </c>
      <c r="T165" s="6">
        <f>T$160*$C165</f>
        <v>0</v>
      </c>
      <c r="U165" s="6">
        <f>U$160*$C165</f>
        <v>0</v>
      </c>
      <c r="V165" s="6">
        <f>V$160*$C165</f>
        <v>0</v>
      </c>
      <c r="W165" s="6">
        <f>W$160*$C165</f>
        <v>0</v>
      </c>
      <c r="X165" s="6">
        <f>X$160*$C165</f>
        <v>0</v>
      </c>
      <c r="Y165" s="6">
        <f>Y$160*$C165</f>
        <v>0</v>
      </c>
    </row>
    <row r="166" spans="1:25" ht="12.75" customHeight="1">
      <c r="A166" s="1" t="s">
        <v>42</v>
      </c>
      <c r="B166" t="s">
        <v>43</v>
      </c>
      <c r="C166" s="23">
        <v>0</v>
      </c>
      <c r="E166" s="6">
        <f t="shared" si="99"/>
        <v>0</v>
      </c>
      <c r="F166" s="6">
        <f t="shared" si="99"/>
        <v>0</v>
      </c>
      <c r="G166" s="6">
        <f t="shared" si="99"/>
        <v>0</v>
      </c>
      <c r="H166" s="6">
        <f t="shared" si="99"/>
        <v>0</v>
      </c>
      <c r="I166" s="6">
        <f t="shared" si="99"/>
        <v>0</v>
      </c>
      <c r="J166" s="6">
        <f t="shared" si="99"/>
        <v>0</v>
      </c>
      <c r="K166" s="6">
        <f t="shared" si="99"/>
        <v>0</v>
      </c>
      <c r="L166" s="6">
        <f t="shared" si="99"/>
        <v>0</v>
      </c>
      <c r="M166" s="6">
        <f t="shared" si="99"/>
        <v>0</v>
      </c>
      <c r="N166" s="6">
        <f t="shared" si="99"/>
        <v>0</v>
      </c>
      <c r="O166" s="6">
        <f t="shared" si="99"/>
        <v>0</v>
      </c>
      <c r="P166" s="6">
        <f t="shared" si="99"/>
        <v>0</v>
      </c>
      <c r="Q166" s="6">
        <f t="shared" si="99"/>
        <v>0</v>
      </c>
      <c r="R166" s="6">
        <f t="shared" si="99"/>
        <v>0</v>
      </c>
      <c r="S166" s="6">
        <f t="shared" si="99"/>
        <v>0</v>
      </c>
      <c r="T166" s="6">
        <f>T$160*$C166</f>
        <v>0</v>
      </c>
      <c r="U166" s="6">
        <f>U$160*$C166</f>
        <v>0</v>
      </c>
      <c r="V166" s="6">
        <f>V$160*$C166</f>
        <v>0</v>
      </c>
      <c r="W166" s="6">
        <f>W$160*$C166</f>
        <v>0</v>
      </c>
      <c r="X166" s="6">
        <f>X$160*$C166</f>
        <v>0</v>
      </c>
      <c r="Y166" s="6">
        <f>Y$160*$C166</f>
        <v>0</v>
      </c>
    </row>
    <row r="167" spans="1:25" ht="12.75" customHeight="1">
      <c r="A167" s="1" t="s">
        <v>0</v>
      </c>
      <c r="B167" t="s">
        <v>9</v>
      </c>
      <c r="C167" s="23">
        <v>0.96</v>
      </c>
      <c r="E167" s="6">
        <f t="shared" si="99"/>
        <v>0</v>
      </c>
      <c r="F167" s="6">
        <f t="shared" si="99"/>
        <v>0</v>
      </c>
      <c r="G167" s="6">
        <f t="shared" si="99"/>
        <v>0</v>
      </c>
      <c r="H167" s="6">
        <f t="shared" si="99"/>
        <v>0</v>
      </c>
      <c r="I167" s="6">
        <f t="shared" si="99"/>
        <v>0</v>
      </c>
      <c r="J167" s="6">
        <f t="shared" si="99"/>
        <v>0</v>
      </c>
      <c r="K167" s="6">
        <f t="shared" si="99"/>
        <v>92160</v>
      </c>
      <c r="L167" s="6">
        <f t="shared" si="99"/>
        <v>95636.85014445498</v>
      </c>
      <c r="M167" s="6">
        <f t="shared" si="99"/>
        <v>99241.00326230744</v>
      </c>
      <c r="N167" s="6">
        <f t="shared" si="99"/>
        <v>100146.20776430149</v>
      </c>
      <c r="O167" s="6">
        <f t="shared" si="99"/>
        <v>100007.07492743291</v>
      </c>
      <c r="P167" s="6">
        <f t="shared" si="99"/>
        <v>97739.02232629807</v>
      </c>
      <c r="Q167" s="6">
        <f t="shared" si="99"/>
        <v>95409.85821331698</v>
      </c>
      <c r="R167" s="6">
        <f t="shared" si="99"/>
        <v>95562.25191482666</v>
      </c>
      <c r="S167" s="6">
        <f t="shared" si="99"/>
        <v>90898.74480582192</v>
      </c>
      <c r="T167" s="6">
        <f>T$160*$C167</f>
        <v>86235.23769681717</v>
      </c>
      <c r="U167" s="6">
        <f>U$160*$C167</f>
        <v>81571.73058781243</v>
      </c>
      <c r="V167" s="6">
        <f>V$160*$C167</f>
        <v>76908.22347880769</v>
      </c>
      <c r="W167" s="6">
        <f>W$160*$C167</f>
        <v>72244.71636980295</v>
      </c>
      <c r="X167" s="6">
        <f>X$160*$C167</f>
        <v>67581.2092607982</v>
      </c>
      <c r="Y167" s="6">
        <f>Y$160*$C167</f>
        <v>67581.20926079819</v>
      </c>
    </row>
    <row r="168" spans="1:25" ht="12.75" customHeight="1">
      <c r="A168" s="2" t="s">
        <v>1</v>
      </c>
      <c r="B168" t="s">
        <v>10</v>
      </c>
      <c r="C168" s="23">
        <v>0</v>
      </c>
      <c r="E168" s="6">
        <f t="shared" si="99"/>
        <v>0</v>
      </c>
      <c r="F168" s="6">
        <f t="shared" si="99"/>
        <v>0</v>
      </c>
      <c r="G168" s="6">
        <f t="shared" si="99"/>
        <v>0</v>
      </c>
      <c r="H168" s="6">
        <f t="shared" si="99"/>
        <v>0</v>
      </c>
      <c r="I168" s="6">
        <f t="shared" si="99"/>
        <v>0</v>
      </c>
      <c r="J168" s="6">
        <f t="shared" si="99"/>
        <v>0</v>
      </c>
      <c r="K168" s="6">
        <f t="shared" si="99"/>
        <v>0</v>
      </c>
      <c r="L168" s="6">
        <f t="shared" si="99"/>
        <v>0</v>
      </c>
      <c r="M168" s="6">
        <f t="shared" si="99"/>
        <v>0</v>
      </c>
      <c r="N168" s="6">
        <f t="shared" si="99"/>
        <v>0</v>
      </c>
      <c r="O168" s="6">
        <f t="shared" si="99"/>
        <v>0</v>
      </c>
      <c r="P168" s="6">
        <f t="shared" si="99"/>
        <v>0</v>
      </c>
      <c r="Q168" s="6">
        <f t="shared" si="99"/>
        <v>0</v>
      </c>
      <c r="R168" s="6">
        <f t="shared" si="99"/>
        <v>0</v>
      </c>
      <c r="S168" s="6">
        <f t="shared" si="99"/>
        <v>0</v>
      </c>
      <c r="T168" s="6">
        <f>T$160*$C168</f>
        <v>0</v>
      </c>
      <c r="U168" s="6">
        <f>U$160*$C168</f>
        <v>0</v>
      </c>
      <c r="V168" s="6">
        <f>V$160*$C168</f>
        <v>0</v>
      </c>
      <c r="W168" s="6">
        <f>W$160*$C168</f>
        <v>0</v>
      </c>
      <c r="X168" s="6">
        <f>X$160*$C168</f>
        <v>0</v>
      </c>
      <c r="Y168" s="6">
        <f>Y$160*$C168</f>
        <v>0</v>
      </c>
    </row>
    <row r="169" spans="1:25" ht="12.75" customHeight="1">
      <c r="A169" s="2" t="s">
        <v>2</v>
      </c>
      <c r="B169" t="s">
        <v>11</v>
      </c>
      <c r="C169" s="23">
        <v>0</v>
      </c>
      <c r="E169" s="6">
        <f t="shared" si="99"/>
        <v>0</v>
      </c>
      <c r="F169" s="6">
        <f t="shared" si="99"/>
        <v>0</v>
      </c>
      <c r="G169" s="6">
        <f t="shared" si="99"/>
        <v>0</v>
      </c>
      <c r="H169" s="6">
        <f t="shared" si="99"/>
        <v>0</v>
      </c>
      <c r="I169" s="6">
        <f t="shared" si="99"/>
        <v>0</v>
      </c>
      <c r="J169" s="6">
        <f t="shared" si="99"/>
        <v>0</v>
      </c>
      <c r="K169" s="6">
        <f t="shared" si="99"/>
        <v>0</v>
      </c>
      <c r="L169" s="6">
        <f t="shared" si="99"/>
        <v>0</v>
      </c>
      <c r="M169" s="6">
        <f t="shared" si="99"/>
        <v>0</v>
      </c>
      <c r="N169" s="6">
        <f t="shared" si="99"/>
        <v>0</v>
      </c>
      <c r="O169" s="6">
        <f t="shared" si="99"/>
        <v>0</v>
      </c>
      <c r="P169" s="6">
        <f t="shared" si="99"/>
        <v>0</v>
      </c>
      <c r="Q169" s="6">
        <f t="shared" si="99"/>
        <v>0</v>
      </c>
      <c r="R169" s="6">
        <f t="shared" si="99"/>
        <v>0</v>
      </c>
      <c r="S169" s="6">
        <f t="shared" si="99"/>
        <v>0</v>
      </c>
      <c r="T169" s="6">
        <f>T$160*$C169</f>
        <v>0</v>
      </c>
      <c r="U169" s="6">
        <f>U$160*$C169</f>
        <v>0</v>
      </c>
      <c r="V169" s="6">
        <f>V$160*$C169</f>
        <v>0</v>
      </c>
      <c r="W169" s="6">
        <f>W$160*$C169</f>
        <v>0</v>
      </c>
      <c r="X169" s="6">
        <f>X$160*$C169</f>
        <v>0</v>
      </c>
      <c r="Y169" s="6">
        <f>Y$160*$C169</f>
        <v>0</v>
      </c>
    </row>
    <row r="170" spans="1:25" ht="12.75" customHeight="1">
      <c r="A170" s="2" t="s">
        <v>3</v>
      </c>
      <c r="B170" t="s">
        <v>12</v>
      </c>
      <c r="C170" s="23">
        <v>0</v>
      </c>
      <c r="E170" s="6">
        <f t="shared" si="99"/>
        <v>0</v>
      </c>
      <c r="F170" s="6">
        <f t="shared" si="99"/>
        <v>0</v>
      </c>
      <c r="G170" s="6">
        <f t="shared" si="99"/>
        <v>0</v>
      </c>
      <c r="H170" s="6">
        <f t="shared" si="99"/>
        <v>0</v>
      </c>
      <c r="I170" s="6">
        <f t="shared" si="99"/>
        <v>0</v>
      </c>
      <c r="J170" s="6">
        <f t="shared" si="99"/>
        <v>0</v>
      </c>
      <c r="K170" s="6">
        <f t="shared" si="99"/>
        <v>0</v>
      </c>
      <c r="L170" s="6">
        <f t="shared" si="99"/>
        <v>0</v>
      </c>
      <c r="M170" s="6">
        <f t="shared" si="99"/>
        <v>0</v>
      </c>
      <c r="N170" s="6">
        <f t="shared" si="99"/>
        <v>0</v>
      </c>
      <c r="O170" s="6">
        <f t="shared" si="99"/>
        <v>0</v>
      </c>
      <c r="P170" s="6">
        <f t="shared" si="99"/>
        <v>0</v>
      </c>
      <c r="Q170" s="6">
        <f t="shared" si="99"/>
        <v>0</v>
      </c>
      <c r="R170" s="6">
        <f t="shared" si="99"/>
        <v>0</v>
      </c>
      <c r="S170" s="6">
        <f t="shared" si="99"/>
        <v>0</v>
      </c>
      <c r="T170" s="6">
        <f>T$160*$C170</f>
        <v>0</v>
      </c>
      <c r="U170" s="6">
        <f>U$160*$C170</f>
        <v>0</v>
      </c>
      <c r="V170" s="6">
        <f>V$160*$C170</f>
        <v>0</v>
      </c>
      <c r="W170" s="6">
        <f>W$160*$C170</f>
        <v>0</v>
      </c>
      <c r="X170" s="6">
        <f>X$160*$C170</f>
        <v>0</v>
      </c>
      <c r="Y170" s="6">
        <f>Y$160*$C170</f>
        <v>0</v>
      </c>
    </row>
    <row r="171" spans="1:25" ht="12.75" customHeight="1">
      <c r="A171" s="2" t="s">
        <v>4</v>
      </c>
      <c r="B171" t="s">
        <v>13</v>
      </c>
      <c r="C171" s="23">
        <v>0</v>
      </c>
      <c r="E171" s="6">
        <f t="shared" si="99"/>
        <v>0</v>
      </c>
      <c r="F171" s="6">
        <f t="shared" si="99"/>
        <v>0</v>
      </c>
      <c r="G171" s="6">
        <f t="shared" si="99"/>
        <v>0</v>
      </c>
      <c r="H171" s="6">
        <f t="shared" si="99"/>
        <v>0</v>
      </c>
      <c r="I171" s="6">
        <f t="shared" si="99"/>
        <v>0</v>
      </c>
      <c r="J171" s="6">
        <f t="shared" si="99"/>
        <v>0</v>
      </c>
      <c r="K171" s="6">
        <f t="shared" si="99"/>
        <v>0</v>
      </c>
      <c r="L171" s="6">
        <f t="shared" si="99"/>
        <v>0</v>
      </c>
      <c r="M171" s="6">
        <f t="shared" si="99"/>
        <v>0</v>
      </c>
      <c r="N171" s="6">
        <f t="shared" si="99"/>
        <v>0</v>
      </c>
      <c r="O171" s="6">
        <f t="shared" si="99"/>
        <v>0</v>
      </c>
      <c r="P171" s="6">
        <f t="shared" si="99"/>
        <v>0</v>
      </c>
      <c r="Q171" s="6">
        <f t="shared" si="99"/>
        <v>0</v>
      </c>
      <c r="R171" s="6">
        <f t="shared" si="99"/>
        <v>0</v>
      </c>
      <c r="S171" s="6">
        <f t="shared" si="99"/>
        <v>0</v>
      </c>
      <c r="T171" s="6">
        <f>T$160*$C171</f>
        <v>0</v>
      </c>
      <c r="U171" s="6">
        <f>U$160*$C171</f>
        <v>0</v>
      </c>
      <c r="V171" s="6">
        <f>V$160*$C171</f>
        <v>0</v>
      </c>
      <c r="W171" s="6">
        <f>W$160*$C171</f>
        <v>0</v>
      </c>
      <c r="X171" s="6">
        <f>X$160*$C171</f>
        <v>0</v>
      </c>
      <c r="Y171" s="6">
        <f>Y$160*$C171</f>
        <v>0</v>
      </c>
    </row>
    <row r="172" spans="1:25" ht="12.75" customHeight="1">
      <c r="A172" s="2" t="s">
        <v>5</v>
      </c>
      <c r="B172" t="s">
        <v>14</v>
      </c>
      <c r="C172" s="23">
        <v>0</v>
      </c>
      <c r="E172" s="6">
        <f t="shared" si="99"/>
        <v>0</v>
      </c>
      <c r="F172" s="6">
        <f t="shared" si="99"/>
        <v>0</v>
      </c>
      <c r="G172" s="6">
        <f t="shared" si="99"/>
        <v>0</v>
      </c>
      <c r="H172" s="6">
        <f t="shared" si="99"/>
        <v>0</v>
      </c>
      <c r="I172" s="6">
        <f t="shared" si="99"/>
        <v>0</v>
      </c>
      <c r="J172" s="6">
        <f t="shared" si="99"/>
        <v>0</v>
      </c>
      <c r="K172" s="6">
        <f t="shared" si="99"/>
        <v>0</v>
      </c>
      <c r="L172" s="6">
        <f t="shared" si="99"/>
        <v>0</v>
      </c>
      <c r="M172" s="6">
        <f t="shared" si="99"/>
        <v>0</v>
      </c>
      <c r="N172" s="6">
        <f t="shared" si="99"/>
        <v>0</v>
      </c>
      <c r="O172" s="6">
        <f t="shared" si="99"/>
        <v>0</v>
      </c>
      <c r="P172" s="6">
        <f t="shared" si="99"/>
        <v>0</v>
      </c>
      <c r="Q172" s="6">
        <f t="shared" si="99"/>
        <v>0</v>
      </c>
      <c r="R172" s="6">
        <f t="shared" si="99"/>
        <v>0</v>
      </c>
      <c r="S172" s="6">
        <f t="shared" si="99"/>
        <v>0</v>
      </c>
      <c r="T172" s="6">
        <f>T$160*$C172</f>
        <v>0</v>
      </c>
      <c r="U172" s="6">
        <f>U$160*$C172</f>
        <v>0</v>
      </c>
      <c r="V172" s="6">
        <f>V$160*$C172</f>
        <v>0</v>
      </c>
      <c r="W172" s="6">
        <f>W$160*$C172</f>
        <v>0</v>
      </c>
      <c r="X172" s="6">
        <f>X$160*$C172</f>
        <v>0</v>
      </c>
      <c r="Y172" s="6">
        <f>Y$160*$C172</f>
        <v>0</v>
      </c>
    </row>
    <row r="173" spans="1:25" ht="12.75" customHeight="1">
      <c r="A173" s="2" t="s">
        <v>6</v>
      </c>
      <c r="B173" t="s">
        <v>15</v>
      </c>
      <c r="C173" s="23">
        <v>0</v>
      </c>
      <c r="E173" s="6">
        <f t="shared" si="99"/>
        <v>0</v>
      </c>
      <c r="F173" s="6">
        <f t="shared" si="99"/>
        <v>0</v>
      </c>
      <c r="G173" s="6">
        <f t="shared" si="99"/>
        <v>0</v>
      </c>
      <c r="H173" s="6">
        <f t="shared" si="99"/>
        <v>0</v>
      </c>
      <c r="I173" s="6">
        <f t="shared" si="99"/>
        <v>0</v>
      </c>
      <c r="J173" s="6">
        <f t="shared" si="99"/>
        <v>0</v>
      </c>
      <c r="K173" s="6">
        <f t="shared" si="99"/>
        <v>0</v>
      </c>
      <c r="L173" s="6">
        <f t="shared" si="99"/>
        <v>0</v>
      </c>
      <c r="M173" s="6">
        <f t="shared" si="99"/>
        <v>0</v>
      </c>
      <c r="N173" s="6">
        <f t="shared" si="99"/>
        <v>0</v>
      </c>
      <c r="O173" s="6">
        <f t="shared" si="99"/>
        <v>0</v>
      </c>
      <c r="P173" s="6">
        <f t="shared" si="99"/>
        <v>0</v>
      </c>
      <c r="Q173" s="6">
        <f t="shared" si="99"/>
        <v>0</v>
      </c>
      <c r="R173" s="6">
        <f t="shared" si="99"/>
        <v>0</v>
      </c>
      <c r="S173" s="6">
        <f t="shared" si="99"/>
        <v>0</v>
      </c>
      <c r="T173" s="6">
        <f>T$160*$C173</f>
        <v>0</v>
      </c>
      <c r="U173" s="6">
        <f>U$160*$C173</f>
        <v>0</v>
      </c>
      <c r="V173" s="6">
        <f>V$160*$C173</f>
        <v>0</v>
      </c>
      <c r="W173" s="6">
        <f>W$160*$C173</f>
        <v>0</v>
      </c>
      <c r="X173" s="6">
        <f>X$160*$C173</f>
        <v>0</v>
      </c>
      <c r="Y173" s="6">
        <f>Y$160*$C173</f>
        <v>0</v>
      </c>
    </row>
    <row r="174" spans="1:25" ht="12.75" customHeight="1">
      <c r="A174" s="2" t="s">
        <v>7</v>
      </c>
      <c r="B174" t="s">
        <v>16</v>
      </c>
      <c r="C174" s="23">
        <v>0</v>
      </c>
      <c r="E174" s="6">
        <f t="shared" si="99"/>
        <v>0</v>
      </c>
      <c r="F174" s="6">
        <f t="shared" si="99"/>
        <v>0</v>
      </c>
      <c r="G174" s="6">
        <f t="shared" si="99"/>
        <v>0</v>
      </c>
      <c r="H174" s="6">
        <f t="shared" si="99"/>
        <v>0</v>
      </c>
      <c r="I174" s="6">
        <f t="shared" si="99"/>
        <v>0</v>
      </c>
      <c r="J174" s="6">
        <f t="shared" si="99"/>
        <v>0</v>
      </c>
      <c r="K174" s="6">
        <f t="shared" si="99"/>
        <v>0</v>
      </c>
      <c r="L174" s="6">
        <f t="shared" si="99"/>
        <v>0</v>
      </c>
      <c r="M174" s="6">
        <f t="shared" si="99"/>
        <v>0</v>
      </c>
      <c r="N174" s="6">
        <f t="shared" si="99"/>
        <v>0</v>
      </c>
      <c r="O174" s="6">
        <f t="shared" si="99"/>
        <v>0</v>
      </c>
      <c r="P174" s="6">
        <f t="shared" si="99"/>
        <v>0</v>
      </c>
      <c r="Q174" s="6">
        <f t="shared" si="99"/>
        <v>0</v>
      </c>
      <c r="R174" s="6">
        <f t="shared" si="99"/>
        <v>0</v>
      </c>
      <c r="S174" s="6">
        <f t="shared" si="99"/>
        <v>0</v>
      </c>
      <c r="T174" s="6">
        <f>T$160*$C174</f>
        <v>0</v>
      </c>
      <c r="U174" s="6">
        <f>U$160*$C174</f>
        <v>0</v>
      </c>
      <c r="V174" s="6">
        <f>V$160*$C174</f>
        <v>0</v>
      </c>
      <c r="W174" s="6">
        <f>W$160*$C174</f>
        <v>0</v>
      </c>
      <c r="X174" s="6">
        <f>X$160*$C174</f>
        <v>0</v>
      </c>
      <c r="Y174" s="6">
        <f>Y$160*$C174</f>
        <v>0</v>
      </c>
    </row>
    <row r="175" spans="1:25" ht="12.75" customHeight="1">
      <c r="A175" s="2" t="s">
        <v>8</v>
      </c>
      <c r="B175" t="s">
        <v>17</v>
      </c>
      <c r="C175" s="23">
        <v>0</v>
      </c>
      <c r="E175" s="6">
        <f t="shared" si="99"/>
        <v>0</v>
      </c>
      <c r="F175" s="6">
        <f t="shared" si="99"/>
        <v>0</v>
      </c>
      <c r="G175" s="6">
        <f t="shared" si="99"/>
        <v>0</v>
      </c>
      <c r="H175" s="6">
        <f t="shared" si="99"/>
        <v>0</v>
      </c>
      <c r="I175" s="6">
        <f t="shared" si="99"/>
        <v>0</v>
      </c>
      <c r="J175" s="6">
        <f t="shared" si="99"/>
        <v>0</v>
      </c>
      <c r="K175" s="6">
        <f t="shared" si="99"/>
        <v>0</v>
      </c>
      <c r="L175" s="6">
        <f t="shared" si="99"/>
        <v>0</v>
      </c>
      <c r="M175" s="6">
        <f t="shared" si="99"/>
        <v>0</v>
      </c>
      <c r="N175" s="6">
        <f t="shared" si="99"/>
        <v>0</v>
      </c>
      <c r="O175" s="6">
        <f t="shared" si="99"/>
        <v>0</v>
      </c>
      <c r="P175" s="6">
        <f t="shared" si="99"/>
        <v>0</v>
      </c>
      <c r="Q175" s="6">
        <f t="shared" si="99"/>
        <v>0</v>
      </c>
      <c r="R175" s="6">
        <f t="shared" si="99"/>
        <v>0</v>
      </c>
      <c r="S175" s="6">
        <f t="shared" si="99"/>
        <v>0</v>
      </c>
      <c r="T175" s="6">
        <f>T$160*$C175</f>
        <v>0</v>
      </c>
      <c r="U175" s="6">
        <f>U$160*$C175</f>
        <v>0</v>
      </c>
      <c r="V175" s="6">
        <f>V$160*$C175</f>
        <v>0</v>
      </c>
      <c r="W175" s="6">
        <f>W$160*$C175</f>
        <v>0</v>
      </c>
      <c r="X175" s="6">
        <f>X$160*$C175</f>
        <v>0</v>
      </c>
      <c r="Y175" s="6">
        <f>Y$160*$C175</f>
        <v>0</v>
      </c>
    </row>
    <row r="176" spans="1:25" ht="12.75" customHeight="1">
      <c r="A176" s="2" t="s">
        <v>28</v>
      </c>
      <c r="B176" t="s">
        <v>18</v>
      </c>
      <c r="C176" s="23">
        <v>0</v>
      </c>
      <c r="E176" s="6">
        <f t="shared" si="99"/>
        <v>0</v>
      </c>
      <c r="F176" s="6">
        <f t="shared" si="99"/>
        <v>0</v>
      </c>
      <c r="G176" s="6">
        <f t="shared" si="99"/>
        <v>0</v>
      </c>
      <c r="H176" s="6">
        <f t="shared" si="99"/>
        <v>0</v>
      </c>
      <c r="I176" s="6">
        <f t="shared" si="99"/>
        <v>0</v>
      </c>
      <c r="J176" s="6">
        <f t="shared" si="99"/>
        <v>0</v>
      </c>
      <c r="K176" s="6">
        <f t="shared" si="99"/>
        <v>0</v>
      </c>
      <c r="L176" s="6">
        <f t="shared" si="99"/>
        <v>0</v>
      </c>
      <c r="M176" s="6">
        <f t="shared" si="99"/>
        <v>0</v>
      </c>
      <c r="N176" s="6">
        <f t="shared" si="99"/>
        <v>0</v>
      </c>
      <c r="O176" s="6">
        <f t="shared" si="99"/>
        <v>0</v>
      </c>
      <c r="P176" s="6">
        <f t="shared" si="99"/>
        <v>0</v>
      </c>
      <c r="Q176" s="6">
        <f t="shared" si="99"/>
        <v>0</v>
      </c>
      <c r="R176" s="6">
        <f t="shared" si="99"/>
        <v>0</v>
      </c>
      <c r="S176" s="6">
        <f t="shared" si="99"/>
        <v>0</v>
      </c>
      <c r="T176" s="6">
        <f>T$160*$C176</f>
        <v>0</v>
      </c>
      <c r="U176" s="6">
        <f>U$160*$C176</f>
        <v>0</v>
      </c>
      <c r="V176" s="6">
        <f>V$160*$C176</f>
        <v>0</v>
      </c>
      <c r="W176" s="6">
        <f>W$160*$C176</f>
        <v>0</v>
      </c>
      <c r="X176" s="6">
        <f>X$160*$C176</f>
        <v>0</v>
      </c>
      <c r="Y176" s="6">
        <f>Y$160*$C176</f>
        <v>0</v>
      </c>
    </row>
    <row r="177" spans="1:25" ht="12.75" customHeight="1">
      <c r="A177" s="2" t="s">
        <v>29</v>
      </c>
      <c r="C177" s="23">
        <v>0.04</v>
      </c>
      <c r="E177" s="6">
        <f t="shared" si="99"/>
        <v>0</v>
      </c>
      <c r="F177" s="6">
        <f t="shared" si="99"/>
        <v>0</v>
      </c>
      <c r="G177" s="6">
        <f t="shared" si="99"/>
        <v>0</v>
      </c>
      <c r="H177" s="6">
        <f t="shared" si="99"/>
        <v>0</v>
      </c>
      <c r="I177" s="6">
        <f t="shared" si="99"/>
        <v>0</v>
      </c>
      <c r="J177" s="6">
        <f t="shared" si="99"/>
        <v>0</v>
      </c>
      <c r="K177" s="6">
        <f t="shared" si="99"/>
        <v>3840</v>
      </c>
      <c r="L177" s="6">
        <f t="shared" si="99"/>
        <v>3984.8687560189574</v>
      </c>
      <c r="M177" s="6">
        <f t="shared" si="99"/>
        <v>4135.0418025961435</v>
      </c>
      <c r="N177" s="6">
        <f t="shared" si="99"/>
        <v>4172.7586568458955</v>
      </c>
      <c r="O177" s="6">
        <f t="shared" si="99"/>
        <v>4166.961455309704</v>
      </c>
      <c r="P177" s="6">
        <f t="shared" si="99"/>
        <v>4072.459263595753</v>
      </c>
      <c r="Q177" s="6">
        <f t="shared" si="99"/>
        <v>3975.410758888208</v>
      </c>
      <c r="R177" s="6">
        <f t="shared" si="99"/>
        <v>3981.760496451111</v>
      </c>
      <c r="S177" s="6">
        <f t="shared" si="99"/>
        <v>3787.44770024258</v>
      </c>
      <c r="T177" s="6">
        <f>T$160*$C177</f>
        <v>3593.134904034049</v>
      </c>
      <c r="U177" s="6">
        <f>U$160*$C177</f>
        <v>3398.822107825518</v>
      </c>
      <c r="V177" s="6">
        <f>V$160*$C177</f>
        <v>3204.5093116169874</v>
      </c>
      <c r="W177" s="6">
        <f>W$160*$C177</f>
        <v>3010.1965154084564</v>
      </c>
      <c r="X177" s="6">
        <f>X$160*$C177</f>
        <v>2815.8837191999255</v>
      </c>
      <c r="Y177" s="6">
        <f>Y$160*$C177</f>
        <v>2815.883719199925</v>
      </c>
    </row>
    <row r="178" ht="12.75" customHeight="1"/>
    <row r="179" ht="12.75" customHeight="1">
      <c r="E179" t="s">
        <v>23</v>
      </c>
    </row>
    <row r="180" ht="12.75" customHeight="1"/>
    <row r="181" spans="1:25" ht="12.75" customHeight="1">
      <c r="A181" s="1" t="s">
        <v>30</v>
      </c>
      <c r="B181" t="s">
        <v>31</v>
      </c>
      <c r="E181" s="6">
        <f aca="true" t="shared" si="100" ref="E181:P181">E21*E163</f>
        <v>0</v>
      </c>
      <c r="F181" s="6">
        <f t="shared" si="100"/>
        <v>0</v>
      </c>
      <c r="G181" s="6">
        <f t="shared" si="100"/>
        <v>0</v>
      </c>
      <c r="H181" s="6">
        <f t="shared" si="100"/>
        <v>0</v>
      </c>
      <c r="I181" s="6">
        <f t="shared" si="100"/>
        <v>0</v>
      </c>
      <c r="J181" s="6">
        <f t="shared" si="100"/>
        <v>0</v>
      </c>
      <c r="K181" s="6">
        <f t="shared" si="100"/>
        <v>0</v>
      </c>
      <c r="L181" s="6">
        <f t="shared" si="100"/>
        <v>0</v>
      </c>
      <c r="M181" s="6">
        <f t="shared" si="100"/>
        <v>0</v>
      </c>
      <c r="N181" s="6">
        <f t="shared" si="100"/>
        <v>0</v>
      </c>
      <c r="O181" s="6">
        <f t="shared" si="100"/>
        <v>0</v>
      </c>
      <c r="P181" s="6">
        <f t="shared" si="100"/>
        <v>0</v>
      </c>
      <c r="Q181" s="6">
        <f aca="true" t="shared" si="101" ref="Q181:S195">Q21*Q163</f>
        <v>0</v>
      </c>
      <c r="R181" s="6">
        <f t="shared" si="101"/>
        <v>0</v>
      </c>
      <c r="S181" s="6">
        <f t="shared" si="101"/>
        <v>0</v>
      </c>
      <c r="T181" s="6">
        <f aca="true" t="shared" si="102" ref="T181:Y181">T21*T163</f>
        <v>0</v>
      </c>
      <c r="U181" s="6">
        <f t="shared" si="102"/>
        <v>0</v>
      </c>
      <c r="V181" s="6">
        <f t="shared" si="102"/>
        <v>0</v>
      </c>
      <c r="W181" s="6">
        <f t="shared" si="102"/>
        <v>0</v>
      </c>
      <c r="X181" s="6">
        <f t="shared" si="102"/>
        <v>0</v>
      </c>
      <c r="Y181" s="6">
        <f t="shared" si="102"/>
        <v>0</v>
      </c>
    </row>
    <row r="182" spans="1:25" ht="12.75" customHeight="1">
      <c r="A182" s="1" t="s">
        <v>40</v>
      </c>
      <c r="B182" t="s">
        <v>45</v>
      </c>
      <c r="E182" s="6">
        <f aca="true" t="shared" si="103" ref="E182:P182">E22*E164</f>
        <v>0</v>
      </c>
      <c r="F182" s="6">
        <f t="shared" si="103"/>
        <v>0</v>
      </c>
      <c r="G182" s="6">
        <f t="shared" si="103"/>
        <v>0</v>
      </c>
      <c r="H182" s="6">
        <f t="shared" si="103"/>
        <v>0</v>
      </c>
      <c r="I182" s="6">
        <f t="shared" si="103"/>
        <v>0</v>
      </c>
      <c r="J182" s="6">
        <f t="shared" si="103"/>
        <v>0</v>
      </c>
      <c r="K182" s="6">
        <f t="shared" si="103"/>
        <v>0</v>
      </c>
      <c r="L182" s="6">
        <f t="shared" si="103"/>
        <v>0</v>
      </c>
      <c r="M182" s="6">
        <f t="shared" si="103"/>
        <v>0</v>
      </c>
      <c r="N182" s="6">
        <f t="shared" si="103"/>
        <v>0</v>
      </c>
      <c r="O182" s="6">
        <f t="shared" si="103"/>
        <v>0</v>
      </c>
      <c r="P182" s="6">
        <f t="shared" si="103"/>
        <v>0</v>
      </c>
      <c r="Q182" s="6">
        <f t="shared" si="101"/>
        <v>0</v>
      </c>
      <c r="R182" s="6">
        <f t="shared" si="101"/>
        <v>0</v>
      </c>
      <c r="S182" s="6">
        <f t="shared" si="101"/>
        <v>0</v>
      </c>
      <c r="T182" s="6">
        <f aca="true" t="shared" si="104" ref="T182:Y182">T22*T164</f>
        <v>0</v>
      </c>
      <c r="U182" s="6">
        <f t="shared" si="104"/>
        <v>0</v>
      </c>
      <c r="V182" s="6">
        <f t="shared" si="104"/>
        <v>0</v>
      </c>
      <c r="W182" s="6">
        <f t="shared" si="104"/>
        <v>0</v>
      </c>
      <c r="X182" s="6">
        <f t="shared" si="104"/>
        <v>0</v>
      </c>
      <c r="Y182" s="6">
        <f t="shared" si="104"/>
        <v>0</v>
      </c>
    </row>
    <row r="183" spans="1:25" ht="12.75" customHeight="1">
      <c r="A183" s="1" t="s">
        <v>41</v>
      </c>
      <c r="B183" t="s">
        <v>44</v>
      </c>
      <c r="E183" s="6">
        <f aca="true" t="shared" si="105" ref="E183:P183">E23*E165</f>
        <v>0</v>
      </c>
      <c r="F183" s="6">
        <f t="shared" si="105"/>
        <v>0</v>
      </c>
      <c r="G183" s="6">
        <f t="shared" si="105"/>
        <v>0</v>
      </c>
      <c r="H183" s="6">
        <f t="shared" si="105"/>
        <v>0</v>
      </c>
      <c r="I183" s="6">
        <f t="shared" si="105"/>
        <v>0</v>
      </c>
      <c r="J183" s="6">
        <f t="shared" si="105"/>
        <v>0</v>
      </c>
      <c r="K183" s="6">
        <f t="shared" si="105"/>
        <v>0</v>
      </c>
      <c r="L183" s="6">
        <f t="shared" si="105"/>
        <v>0</v>
      </c>
      <c r="M183" s="6">
        <f t="shared" si="105"/>
        <v>0</v>
      </c>
      <c r="N183" s="6">
        <f t="shared" si="105"/>
        <v>0</v>
      </c>
      <c r="O183" s="6">
        <f t="shared" si="105"/>
        <v>0</v>
      </c>
      <c r="P183" s="6">
        <f t="shared" si="105"/>
        <v>0</v>
      </c>
      <c r="Q183" s="6">
        <f t="shared" si="101"/>
        <v>0</v>
      </c>
      <c r="R183" s="6">
        <f t="shared" si="101"/>
        <v>0</v>
      </c>
      <c r="S183" s="6">
        <f t="shared" si="101"/>
        <v>0</v>
      </c>
      <c r="T183" s="6">
        <f aca="true" t="shared" si="106" ref="T183:Y183">T23*T165</f>
        <v>0</v>
      </c>
      <c r="U183" s="6">
        <f t="shared" si="106"/>
        <v>0</v>
      </c>
      <c r="V183" s="6">
        <f t="shared" si="106"/>
        <v>0</v>
      </c>
      <c r="W183" s="6">
        <f t="shared" si="106"/>
        <v>0</v>
      </c>
      <c r="X183" s="6">
        <f t="shared" si="106"/>
        <v>0</v>
      </c>
      <c r="Y183" s="6">
        <f t="shared" si="106"/>
        <v>0</v>
      </c>
    </row>
    <row r="184" spans="1:25" ht="12.75" customHeight="1">
      <c r="A184" s="1" t="s">
        <v>42</v>
      </c>
      <c r="B184" t="s">
        <v>43</v>
      </c>
      <c r="E184" s="6">
        <f aca="true" t="shared" si="107" ref="E184:P184">E24*E166</f>
        <v>0</v>
      </c>
      <c r="F184" s="6">
        <f t="shared" si="107"/>
        <v>0</v>
      </c>
      <c r="G184" s="6">
        <f t="shared" si="107"/>
        <v>0</v>
      </c>
      <c r="H184" s="6">
        <f t="shared" si="107"/>
        <v>0</v>
      </c>
      <c r="I184" s="6">
        <f t="shared" si="107"/>
        <v>0</v>
      </c>
      <c r="J184" s="6">
        <f t="shared" si="107"/>
        <v>0</v>
      </c>
      <c r="K184" s="6">
        <f t="shared" si="107"/>
        <v>0</v>
      </c>
      <c r="L184" s="6">
        <f t="shared" si="107"/>
        <v>0</v>
      </c>
      <c r="M184" s="6">
        <f t="shared" si="107"/>
        <v>0</v>
      </c>
      <c r="N184" s="6">
        <f t="shared" si="107"/>
        <v>0</v>
      </c>
      <c r="O184" s="6">
        <f t="shared" si="107"/>
        <v>0</v>
      </c>
      <c r="P184" s="6">
        <f t="shared" si="107"/>
        <v>0</v>
      </c>
      <c r="Q184" s="6">
        <f t="shared" si="101"/>
        <v>0</v>
      </c>
      <c r="R184" s="6">
        <f t="shared" si="101"/>
        <v>0</v>
      </c>
      <c r="S184" s="6">
        <f t="shared" si="101"/>
        <v>0</v>
      </c>
      <c r="T184" s="6">
        <f aca="true" t="shared" si="108" ref="T184:Y184">T24*T166</f>
        <v>0</v>
      </c>
      <c r="U184" s="6">
        <f t="shared" si="108"/>
        <v>0</v>
      </c>
      <c r="V184" s="6">
        <f t="shared" si="108"/>
        <v>0</v>
      </c>
      <c r="W184" s="6">
        <f t="shared" si="108"/>
        <v>0</v>
      </c>
      <c r="X184" s="6">
        <f t="shared" si="108"/>
        <v>0</v>
      </c>
      <c r="Y184" s="6">
        <f t="shared" si="108"/>
        <v>0</v>
      </c>
    </row>
    <row r="185" spans="1:25" ht="12.75" customHeight="1">
      <c r="A185" s="1" t="s">
        <v>0</v>
      </c>
      <c r="B185" t="s">
        <v>9</v>
      </c>
      <c r="E185" s="6">
        <f aca="true" t="shared" si="109" ref="E185:P185">E25*E167</f>
        <v>0</v>
      </c>
      <c r="F185" s="6">
        <f t="shared" si="109"/>
        <v>0</v>
      </c>
      <c r="G185" s="6">
        <f t="shared" si="109"/>
        <v>0</v>
      </c>
      <c r="H185" s="6">
        <f t="shared" si="109"/>
        <v>0</v>
      </c>
      <c r="I185" s="6">
        <f t="shared" si="109"/>
        <v>0</v>
      </c>
      <c r="J185" s="6">
        <f t="shared" si="109"/>
        <v>0</v>
      </c>
      <c r="K185" s="6">
        <f t="shared" si="109"/>
        <v>7529.472</v>
      </c>
      <c r="L185" s="6">
        <f t="shared" si="109"/>
        <v>7784.839601758635</v>
      </c>
      <c r="M185" s="6">
        <f t="shared" si="109"/>
        <v>5180.380370292449</v>
      </c>
      <c r="N185" s="6">
        <f t="shared" si="109"/>
        <v>4206.1407261006625</v>
      </c>
      <c r="O185" s="6">
        <f t="shared" si="109"/>
        <v>2110.149280968835</v>
      </c>
      <c r="P185" s="6">
        <f t="shared" si="109"/>
        <v>2150.2584911785575</v>
      </c>
      <c r="Q185" s="6">
        <f t="shared" si="101"/>
        <v>4760.951924844518</v>
      </c>
      <c r="R185" s="6">
        <f t="shared" si="101"/>
        <v>0</v>
      </c>
      <c r="S185" s="6">
        <f t="shared" si="101"/>
        <v>0</v>
      </c>
      <c r="T185" s="6">
        <f aca="true" t="shared" si="110" ref="T185:Y185">T25*T167</f>
        <v>0</v>
      </c>
      <c r="U185" s="6">
        <f t="shared" si="110"/>
        <v>0</v>
      </c>
      <c r="V185" s="6">
        <f t="shared" si="110"/>
        <v>0</v>
      </c>
      <c r="W185" s="6">
        <f t="shared" si="110"/>
        <v>0</v>
      </c>
      <c r="X185" s="6">
        <f t="shared" si="110"/>
        <v>0</v>
      </c>
      <c r="Y185" s="6">
        <f t="shared" si="110"/>
        <v>0</v>
      </c>
    </row>
    <row r="186" spans="1:25" ht="12.75" customHeight="1">
      <c r="A186" s="2" t="s">
        <v>1</v>
      </c>
      <c r="B186" t="s">
        <v>10</v>
      </c>
      <c r="E186" s="6">
        <f aca="true" t="shared" si="111" ref="E186:P186">E26*E168</f>
        <v>0</v>
      </c>
      <c r="F186" s="6">
        <f t="shared" si="111"/>
        <v>0</v>
      </c>
      <c r="G186" s="6">
        <f t="shared" si="111"/>
        <v>0</v>
      </c>
      <c r="H186" s="6">
        <f t="shared" si="111"/>
        <v>0</v>
      </c>
      <c r="I186" s="6">
        <f t="shared" si="111"/>
        <v>0</v>
      </c>
      <c r="J186" s="6">
        <f t="shared" si="111"/>
        <v>0</v>
      </c>
      <c r="K186" s="6">
        <f t="shared" si="111"/>
        <v>0</v>
      </c>
      <c r="L186" s="6">
        <f t="shared" si="111"/>
        <v>0</v>
      </c>
      <c r="M186" s="6">
        <f t="shared" si="111"/>
        <v>0</v>
      </c>
      <c r="N186" s="6">
        <f t="shared" si="111"/>
        <v>0</v>
      </c>
      <c r="O186" s="6">
        <f t="shared" si="111"/>
        <v>0</v>
      </c>
      <c r="P186" s="6">
        <f t="shared" si="111"/>
        <v>0</v>
      </c>
      <c r="Q186" s="6">
        <f t="shared" si="101"/>
        <v>0</v>
      </c>
      <c r="R186" s="6">
        <f t="shared" si="101"/>
        <v>0</v>
      </c>
      <c r="S186" s="6">
        <f t="shared" si="101"/>
        <v>0</v>
      </c>
      <c r="T186" s="6">
        <f aca="true" t="shared" si="112" ref="T186:Y186">T26*T168</f>
        <v>0</v>
      </c>
      <c r="U186" s="6">
        <f t="shared" si="112"/>
        <v>0</v>
      </c>
      <c r="V186" s="6">
        <f t="shared" si="112"/>
        <v>0</v>
      </c>
      <c r="W186" s="6">
        <f t="shared" si="112"/>
        <v>0</v>
      </c>
      <c r="X186" s="6">
        <f t="shared" si="112"/>
        <v>0</v>
      </c>
      <c r="Y186" s="6">
        <f t="shared" si="112"/>
        <v>0</v>
      </c>
    </row>
    <row r="187" spans="1:25" ht="12.75" customHeight="1">
      <c r="A187" s="2" t="s">
        <v>2</v>
      </c>
      <c r="B187" t="s">
        <v>11</v>
      </c>
      <c r="E187" s="6">
        <f aca="true" t="shared" si="113" ref="E187:P187">E27*E169</f>
        <v>0</v>
      </c>
      <c r="F187" s="6">
        <f t="shared" si="113"/>
        <v>0</v>
      </c>
      <c r="G187" s="6">
        <f t="shared" si="113"/>
        <v>0</v>
      </c>
      <c r="H187" s="6">
        <f t="shared" si="113"/>
        <v>0</v>
      </c>
      <c r="I187" s="6">
        <f t="shared" si="113"/>
        <v>0</v>
      </c>
      <c r="J187" s="6">
        <f t="shared" si="113"/>
        <v>0</v>
      </c>
      <c r="K187" s="6">
        <f t="shared" si="113"/>
        <v>0</v>
      </c>
      <c r="L187" s="6">
        <f t="shared" si="113"/>
        <v>0</v>
      </c>
      <c r="M187" s="6">
        <f t="shared" si="113"/>
        <v>0</v>
      </c>
      <c r="N187" s="6">
        <f t="shared" si="113"/>
        <v>0</v>
      </c>
      <c r="O187" s="6">
        <f t="shared" si="113"/>
        <v>0</v>
      </c>
      <c r="P187" s="6">
        <f t="shared" si="113"/>
        <v>0</v>
      </c>
      <c r="Q187" s="6">
        <f t="shared" si="101"/>
        <v>0</v>
      </c>
      <c r="R187" s="6">
        <f t="shared" si="101"/>
        <v>0</v>
      </c>
      <c r="S187" s="6">
        <f t="shared" si="101"/>
        <v>0</v>
      </c>
      <c r="T187" s="6">
        <f aca="true" t="shared" si="114" ref="T187:Y187">T27*T169</f>
        <v>0</v>
      </c>
      <c r="U187" s="6">
        <f t="shared" si="114"/>
        <v>0</v>
      </c>
      <c r="V187" s="6">
        <f t="shared" si="114"/>
        <v>0</v>
      </c>
      <c r="W187" s="6">
        <f t="shared" si="114"/>
        <v>0</v>
      </c>
      <c r="X187" s="6">
        <f t="shared" si="114"/>
        <v>0</v>
      </c>
      <c r="Y187" s="6">
        <f t="shared" si="114"/>
        <v>0</v>
      </c>
    </row>
    <row r="188" spans="1:25" ht="12.75" customHeight="1">
      <c r="A188" s="2" t="s">
        <v>3</v>
      </c>
      <c r="B188" t="s">
        <v>12</v>
      </c>
      <c r="E188" s="6">
        <f aca="true" t="shared" si="115" ref="E188:P188">E28*E170</f>
        <v>0</v>
      </c>
      <c r="F188" s="6">
        <f t="shared" si="115"/>
        <v>0</v>
      </c>
      <c r="G188" s="6">
        <f t="shared" si="115"/>
        <v>0</v>
      </c>
      <c r="H188" s="6">
        <f t="shared" si="115"/>
        <v>0</v>
      </c>
      <c r="I188" s="6">
        <f t="shared" si="115"/>
        <v>0</v>
      </c>
      <c r="J188" s="6">
        <f t="shared" si="115"/>
        <v>0</v>
      </c>
      <c r="K188" s="6">
        <f t="shared" si="115"/>
        <v>0</v>
      </c>
      <c r="L188" s="6">
        <f t="shared" si="115"/>
        <v>0</v>
      </c>
      <c r="M188" s="6">
        <f t="shared" si="115"/>
        <v>0</v>
      </c>
      <c r="N188" s="6">
        <f t="shared" si="115"/>
        <v>0</v>
      </c>
      <c r="O188" s="6">
        <f t="shared" si="115"/>
        <v>0</v>
      </c>
      <c r="P188" s="6">
        <f t="shared" si="115"/>
        <v>0</v>
      </c>
      <c r="Q188" s="6">
        <f t="shared" si="101"/>
        <v>0</v>
      </c>
      <c r="R188" s="6">
        <f t="shared" si="101"/>
        <v>0</v>
      </c>
      <c r="S188" s="6">
        <f t="shared" si="101"/>
        <v>0</v>
      </c>
      <c r="T188" s="6">
        <f aca="true" t="shared" si="116" ref="T188:Y188">T28*T170</f>
        <v>0</v>
      </c>
      <c r="U188" s="6">
        <f t="shared" si="116"/>
        <v>0</v>
      </c>
      <c r="V188" s="6">
        <f t="shared" si="116"/>
        <v>0</v>
      </c>
      <c r="W188" s="6">
        <f t="shared" si="116"/>
        <v>0</v>
      </c>
      <c r="X188" s="6">
        <f t="shared" si="116"/>
        <v>0</v>
      </c>
      <c r="Y188" s="6">
        <f t="shared" si="116"/>
        <v>0</v>
      </c>
    </row>
    <row r="189" spans="1:25" ht="12.75" customHeight="1">
      <c r="A189" s="2" t="s">
        <v>4</v>
      </c>
      <c r="B189" t="s">
        <v>13</v>
      </c>
      <c r="E189" s="6">
        <f aca="true" t="shared" si="117" ref="E189:P189">E29*E171</f>
        <v>0</v>
      </c>
      <c r="F189" s="6">
        <f t="shared" si="117"/>
        <v>0</v>
      </c>
      <c r="G189" s="6">
        <f t="shared" si="117"/>
        <v>0</v>
      </c>
      <c r="H189" s="6">
        <f t="shared" si="117"/>
        <v>0</v>
      </c>
      <c r="I189" s="6">
        <f t="shared" si="117"/>
        <v>0</v>
      </c>
      <c r="J189" s="6">
        <f t="shared" si="117"/>
        <v>0</v>
      </c>
      <c r="K189" s="6">
        <f t="shared" si="117"/>
        <v>0</v>
      </c>
      <c r="L189" s="6">
        <f t="shared" si="117"/>
        <v>0</v>
      </c>
      <c r="M189" s="6">
        <f t="shared" si="117"/>
        <v>0</v>
      </c>
      <c r="N189" s="6">
        <f t="shared" si="117"/>
        <v>0</v>
      </c>
      <c r="O189" s="6">
        <f t="shared" si="117"/>
        <v>0</v>
      </c>
      <c r="P189" s="6">
        <f t="shared" si="117"/>
        <v>0</v>
      </c>
      <c r="Q189" s="6">
        <f t="shared" si="101"/>
        <v>0</v>
      </c>
      <c r="R189" s="6">
        <f t="shared" si="101"/>
        <v>0</v>
      </c>
      <c r="S189" s="6">
        <f t="shared" si="101"/>
        <v>0</v>
      </c>
      <c r="T189" s="6">
        <f aca="true" t="shared" si="118" ref="T189:Y189">T29*T171</f>
        <v>0</v>
      </c>
      <c r="U189" s="6">
        <f t="shared" si="118"/>
        <v>0</v>
      </c>
      <c r="V189" s="6">
        <f t="shared" si="118"/>
        <v>0</v>
      </c>
      <c r="W189" s="6">
        <f t="shared" si="118"/>
        <v>0</v>
      </c>
      <c r="X189" s="6">
        <f t="shared" si="118"/>
        <v>0</v>
      </c>
      <c r="Y189" s="6">
        <f t="shared" si="118"/>
        <v>0</v>
      </c>
    </row>
    <row r="190" spans="1:25" ht="12.75" customHeight="1">
      <c r="A190" s="2" t="s">
        <v>5</v>
      </c>
      <c r="B190" t="s">
        <v>14</v>
      </c>
      <c r="E190" s="6">
        <f aca="true" t="shared" si="119" ref="E190:P190">E30*E172</f>
        <v>0</v>
      </c>
      <c r="F190" s="6">
        <f t="shared" si="119"/>
        <v>0</v>
      </c>
      <c r="G190" s="6">
        <f t="shared" si="119"/>
        <v>0</v>
      </c>
      <c r="H190" s="6">
        <f t="shared" si="119"/>
        <v>0</v>
      </c>
      <c r="I190" s="6">
        <f t="shared" si="119"/>
        <v>0</v>
      </c>
      <c r="J190" s="6">
        <f t="shared" si="119"/>
        <v>0</v>
      </c>
      <c r="K190" s="6">
        <f t="shared" si="119"/>
        <v>0</v>
      </c>
      <c r="L190" s="6">
        <f t="shared" si="119"/>
        <v>0</v>
      </c>
      <c r="M190" s="6">
        <f t="shared" si="119"/>
        <v>0</v>
      </c>
      <c r="N190" s="6">
        <f t="shared" si="119"/>
        <v>0</v>
      </c>
      <c r="O190" s="6">
        <f t="shared" si="119"/>
        <v>0</v>
      </c>
      <c r="P190" s="6">
        <f t="shared" si="119"/>
        <v>0</v>
      </c>
      <c r="Q190" s="6">
        <f t="shared" si="101"/>
        <v>0</v>
      </c>
      <c r="R190" s="6">
        <f t="shared" si="101"/>
        <v>0</v>
      </c>
      <c r="S190" s="6">
        <f t="shared" si="101"/>
        <v>0</v>
      </c>
      <c r="T190" s="6">
        <f aca="true" t="shared" si="120" ref="T190:Y190">T30*T172</f>
        <v>0</v>
      </c>
      <c r="U190" s="6">
        <f t="shared" si="120"/>
        <v>0</v>
      </c>
      <c r="V190" s="6">
        <f t="shared" si="120"/>
        <v>0</v>
      </c>
      <c r="W190" s="6">
        <f t="shared" si="120"/>
        <v>0</v>
      </c>
      <c r="X190" s="6">
        <f t="shared" si="120"/>
        <v>0</v>
      </c>
      <c r="Y190" s="6">
        <f t="shared" si="120"/>
        <v>0</v>
      </c>
    </row>
    <row r="191" spans="1:25" ht="12.75" customHeight="1">
      <c r="A191" s="2" t="s">
        <v>6</v>
      </c>
      <c r="B191" t="s">
        <v>15</v>
      </c>
      <c r="E191" s="6">
        <f aca="true" t="shared" si="121" ref="E191:P191">E31*E173</f>
        <v>0</v>
      </c>
      <c r="F191" s="6">
        <f t="shared" si="121"/>
        <v>0</v>
      </c>
      <c r="G191" s="6">
        <f t="shared" si="121"/>
        <v>0</v>
      </c>
      <c r="H191" s="6">
        <f t="shared" si="121"/>
        <v>0</v>
      </c>
      <c r="I191" s="6">
        <f t="shared" si="121"/>
        <v>0</v>
      </c>
      <c r="J191" s="6">
        <f t="shared" si="121"/>
        <v>0</v>
      </c>
      <c r="K191" s="6">
        <f t="shared" si="121"/>
        <v>0</v>
      </c>
      <c r="L191" s="6">
        <f t="shared" si="121"/>
        <v>0</v>
      </c>
      <c r="M191" s="6">
        <f t="shared" si="121"/>
        <v>0</v>
      </c>
      <c r="N191" s="6">
        <f t="shared" si="121"/>
        <v>0</v>
      </c>
      <c r="O191" s="6">
        <f t="shared" si="121"/>
        <v>0</v>
      </c>
      <c r="P191" s="6">
        <f t="shared" si="121"/>
        <v>0</v>
      </c>
      <c r="Q191" s="6">
        <f t="shared" si="101"/>
        <v>0</v>
      </c>
      <c r="R191" s="6">
        <f t="shared" si="101"/>
        <v>0</v>
      </c>
      <c r="S191" s="6">
        <f t="shared" si="101"/>
        <v>0</v>
      </c>
      <c r="T191" s="6">
        <f aca="true" t="shared" si="122" ref="T191:Y191">T31*T173</f>
        <v>0</v>
      </c>
      <c r="U191" s="6">
        <f t="shared" si="122"/>
        <v>0</v>
      </c>
      <c r="V191" s="6">
        <f t="shared" si="122"/>
        <v>0</v>
      </c>
      <c r="W191" s="6">
        <f t="shared" si="122"/>
        <v>0</v>
      </c>
      <c r="X191" s="6">
        <f t="shared" si="122"/>
        <v>0</v>
      </c>
      <c r="Y191" s="6">
        <f t="shared" si="122"/>
        <v>0</v>
      </c>
    </row>
    <row r="192" spans="1:25" ht="12.75" customHeight="1">
      <c r="A192" s="2" t="s">
        <v>7</v>
      </c>
      <c r="B192" t="s">
        <v>16</v>
      </c>
      <c r="E192" s="6">
        <f aca="true" t="shared" si="123" ref="E192:P192">E32*E174</f>
        <v>0</v>
      </c>
      <c r="F192" s="6">
        <f t="shared" si="123"/>
        <v>0</v>
      </c>
      <c r="G192" s="6">
        <f t="shared" si="123"/>
        <v>0</v>
      </c>
      <c r="H192" s="6">
        <f t="shared" si="123"/>
        <v>0</v>
      </c>
      <c r="I192" s="6">
        <f t="shared" si="123"/>
        <v>0</v>
      </c>
      <c r="J192" s="6">
        <f t="shared" si="123"/>
        <v>0</v>
      </c>
      <c r="K192" s="6">
        <f t="shared" si="123"/>
        <v>0</v>
      </c>
      <c r="L192" s="6">
        <f t="shared" si="123"/>
        <v>0</v>
      </c>
      <c r="M192" s="6">
        <f t="shared" si="123"/>
        <v>0</v>
      </c>
      <c r="N192" s="6">
        <f t="shared" si="123"/>
        <v>0</v>
      </c>
      <c r="O192" s="6">
        <f t="shared" si="123"/>
        <v>0</v>
      </c>
      <c r="P192" s="6">
        <f t="shared" si="123"/>
        <v>0</v>
      </c>
      <c r="Q192" s="6">
        <f t="shared" si="101"/>
        <v>0</v>
      </c>
      <c r="R192" s="6">
        <f t="shared" si="101"/>
        <v>0</v>
      </c>
      <c r="S192" s="6">
        <f t="shared" si="101"/>
        <v>0</v>
      </c>
      <c r="T192" s="6">
        <f aca="true" t="shared" si="124" ref="T192:Y192">T32*T174</f>
        <v>0</v>
      </c>
      <c r="U192" s="6">
        <f t="shared" si="124"/>
        <v>0</v>
      </c>
      <c r="V192" s="6">
        <f t="shared" si="124"/>
        <v>0</v>
      </c>
      <c r="W192" s="6">
        <f t="shared" si="124"/>
        <v>0</v>
      </c>
      <c r="X192" s="6">
        <f t="shared" si="124"/>
        <v>0</v>
      </c>
      <c r="Y192" s="6">
        <f t="shared" si="124"/>
        <v>0</v>
      </c>
    </row>
    <row r="193" spans="1:25" ht="12.75" customHeight="1">
      <c r="A193" s="2" t="s">
        <v>8</v>
      </c>
      <c r="B193" t="s">
        <v>17</v>
      </c>
      <c r="E193" s="6">
        <f aca="true" t="shared" si="125" ref="E193:P193">E33*E175</f>
        <v>0</v>
      </c>
      <c r="F193" s="6">
        <f t="shared" si="125"/>
        <v>0</v>
      </c>
      <c r="G193" s="6">
        <f t="shared" si="125"/>
        <v>0</v>
      </c>
      <c r="H193" s="6">
        <f t="shared" si="125"/>
        <v>0</v>
      </c>
      <c r="I193" s="6">
        <f t="shared" si="125"/>
        <v>0</v>
      </c>
      <c r="J193" s="6">
        <f t="shared" si="125"/>
        <v>0</v>
      </c>
      <c r="K193" s="6">
        <f t="shared" si="125"/>
        <v>0</v>
      </c>
      <c r="L193" s="6">
        <f t="shared" si="125"/>
        <v>0</v>
      </c>
      <c r="M193" s="6">
        <f t="shared" si="125"/>
        <v>0</v>
      </c>
      <c r="N193" s="6">
        <f t="shared" si="125"/>
        <v>0</v>
      </c>
      <c r="O193" s="6">
        <f t="shared" si="125"/>
        <v>0</v>
      </c>
      <c r="P193" s="6">
        <f t="shared" si="125"/>
        <v>0</v>
      </c>
      <c r="Q193" s="6">
        <f t="shared" si="101"/>
        <v>0</v>
      </c>
      <c r="R193" s="6">
        <f t="shared" si="101"/>
        <v>0</v>
      </c>
      <c r="S193" s="6">
        <f t="shared" si="101"/>
        <v>0</v>
      </c>
      <c r="T193" s="6">
        <f aca="true" t="shared" si="126" ref="T193:Y193">T33*T175</f>
        <v>0</v>
      </c>
      <c r="U193" s="6">
        <f t="shared" si="126"/>
        <v>0</v>
      </c>
      <c r="V193" s="6">
        <f t="shared" si="126"/>
        <v>0</v>
      </c>
      <c r="W193" s="6">
        <f t="shared" si="126"/>
        <v>0</v>
      </c>
      <c r="X193" s="6">
        <f t="shared" si="126"/>
        <v>0</v>
      </c>
      <c r="Y193" s="6">
        <f t="shared" si="126"/>
        <v>0</v>
      </c>
    </row>
    <row r="194" spans="1:25" ht="12.75" customHeight="1">
      <c r="A194" s="2" t="s">
        <v>28</v>
      </c>
      <c r="B194" t="s">
        <v>18</v>
      </c>
      <c r="E194" s="6">
        <f aca="true" t="shared" si="127" ref="E194:P194">E34*E176</f>
        <v>0</v>
      </c>
      <c r="F194" s="6">
        <f t="shared" si="127"/>
        <v>0</v>
      </c>
      <c r="G194" s="6">
        <f t="shared" si="127"/>
        <v>0</v>
      </c>
      <c r="H194" s="6">
        <f t="shared" si="127"/>
        <v>0</v>
      </c>
      <c r="I194" s="6">
        <f t="shared" si="127"/>
        <v>0</v>
      </c>
      <c r="J194" s="6">
        <f t="shared" si="127"/>
        <v>0</v>
      </c>
      <c r="K194" s="6">
        <f t="shared" si="127"/>
        <v>0</v>
      </c>
      <c r="L194" s="6">
        <f t="shared" si="127"/>
        <v>0</v>
      </c>
      <c r="M194" s="6">
        <f t="shared" si="127"/>
        <v>0</v>
      </c>
      <c r="N194" s="6">
        <f t="shared" si="127"/>
        <v>0</v>
      </c>
      <c r="O194" s="6">
        <f t="shared" si="127"/>
        <v>0</v>
      </c>
      <c r="P194" s="6">
        <f t="shared" si="127"/>
        <v>0</v>
      </c>
      <c r="Q194" s="6">
        <f t="shared" si="101"/>
        <v>0</v>
      </c>
      <c r="R194" s="6">
        <f t="shared" si="101"/>
        <v>0</v>
      </c>
      <c r="S194" s="6">
        <f t="shared" si="101"/>
        <v>0</v>
      </c>
      <c r="T194" s="6">
        <f aca="true" t="shared" si="128" ref="T194:Y194">T34*T176</f>
        <v>0</v>
      </c>
      <c r="U194" s="6">
        <f t="shared" si="128"/>
        <v>0</v>
      </c>
      <c r="V194" s="6">
        <f t="shared" si="128"/>
        <v>0</v>
      </c>
      <c r="W194" s="6">
        <f t="shared" si="128"/>
        <v>0</v>
      </c>
      <c r="X194" s="6">
        <f t="shared" si="128"/>
        <v>0</v>
      </c>
      <c r="Y194" s="6">
        <f t="shared" si="128"/>
        <v>0</v>
      </c>
    </row>
    <row r="195" spans="1:25" ht="12.75" customHeight="1">
      <c r="A195" s="2" t="s">
        <v>29</v>
      </c>
      <c r="E195" s="6">
        <f aca="true" t="shared" si="129" ref="E195:P195">E35*E177</f>
        <v>0</v>
      </c>
      <c r="F195" s="6">
        <f t="shared" si="129"/>
        <v>0</v>
      </c>
      <c r="G195" s="6">
        <f t="shared" si="129"/>
        <v>0</v>
      </c>
      <c r="H195" s="6">
        <f t="shared" si="129"/>
        <v>0</v>
      </c>
      <c r="I195" s="6">
        <f t="shared" si="129"/>
        <v>0</v>
      </c>
      <c r="J195" s="6">
        <f t="shared" si="129"/>
        <v>0</v>
      </c>
      <c r="K195" s="6">
        <f t="shared" si="129"/>
        <v>241.536</v>
      </c>
      <c r="L195" s="6">
        <f t="shared" si="129"/>
        <v>166.16902712599054</v>
      </c>
      <c r="M195" s="6">
        <f t="shared" si="129"/>
        <v>68.22818974283638</v>
      </c>
      <c r="N195" s="6">
        <f t="shared" si="129"/>
        <v>37.55482791161306</v>
      </c>
      <c r="O195" s="6">
        <f t="shared" si="129"/>
        <v>46.25327215393772</v>
      </c>
      <c r="P195" s="6">
        <f t="shared" si="129"/>
        <v>122.58102383423216</v>
      </c>
      <c r="Q195" s="6">
        <f t="shared" si="101"/>
        <v>194.00004503374456</v>
      </c>
      <c r="R195" s="6">
        <f t="shared" si="101"/>
        <v>0</v>
      </c>
      <c r="S195" s="6">
        <f t="shared" si="101"/>
        <v>0</v>
      </c>
      <c r="T195" s="6">
        <f aca="true" t="shared" si="130" ref="T195:Y195">T35*T177</f>
        <v>0</v>
      </c>
      <c r="U195" s="6">
        <f t="shared" si="130"/>
        <v>0</v>
      </c>
      <c r="V195" s="6">
        <f t="shared" si="130"/>
        <v>0</v>
      </c>
      <c r="W195" s="6">
        <f t="shared" si="130"/>
        <v>0</v>
      </c>
      <c r="X195" s="6">
        <f t="shared" si="130"/>
        <v>0</v>
      </c>
      <c r="Y195" s="6">
        <f t="shared" si="130"/>
        <v>0</v>
      </c>
    </row>
    <row r="196" ht="12.75" customHeight="1"/>
    <row r="197" ht="12.75" customHeight="1">
      <c r="E197" s="9" t="s">
        <v>24</v>
      </c>
    </row>
    <row r="198" ht="12.75" customHeight="1"/>
    <row r="199" spans="1:25" ht="12.75" customHeight="1">
      <c r="A199" s="1" t="s">
        <v>30</v>
      </c>
      <c r="B199" t="s">
        <v>31</v>
      </c>
      <c r="E199" s="10">
        <f aca="true" t="shared" si="131" ref="E199:O213">E181+E163</f>
        <v>0</v>
      </c>
      <c r="F199" s="10">
        <f t="shared" si="131"/>
        <v>0</v>
      </c>
      <c r="G199" s="10">
        <f t="shared" si="131"/>
        <v>0</v>
      </c>
      <c r="H199" s="10">
        <f t="shared" si="131"/>
        <v>0</v>
      </c>
      <c r="I199" s="10">
        <f t="shared" si="131"/>
        <v>0</v>
      </c>
      <c r="J199" s="10">
        <f t="shared" si="131"/>
        <v>0</v>
      </c>
      <c r="K199" s="10">
        <f t="shared" si="131"/>
        <v>0</v>
      </c>
      <c r="L199" s="10">
        <f t="shared" si="131"/>
        <v>0</v>
      </c>
      <c r="M199" s="10">
        <f t="shared" si="131"/>
        <v>0</v>
      </c>
      <c r="N199" s="10">
        <f t="shared" si="131"/>
        <v>0</v>
      </c>
      <c r="O199" s="10">
        <f t="shared" si="131"/>
        <v>0</v>
      </c>
      <c r="P199" s="10">
        <f aca="true" t="shared" si="132" ref="P199:S213">P181+P163</f>
        <v>0</v>
      </c>
      <c r="Q199" s="10">
        <f t="shared" si="132"/>
        <v>0</v>
      </c>
      <c r="R199" s="10">
        <f t="shared" si="132"/>
        <v>0</v>
      </c>
      <c r="S199" s="10">
        <f t="shared" si="132"/>
        <v>0</v>
      </c>
      <c r="T199" s="10">
        <f aca="true" t="shared" si="133" ref="T199:Y199">T181+T163</f>
        <v>0</v>
      </c>
      <c r="U199" s="10">
        <f t="shared" si="133"/>
        <v>0</v>
      </c>
      <c r="V199" s="10">
        <f t="shared" si="133"/>
        <v>0</v>
      </c>
      <c r="W199" s="10">
        <f t="shared" si="133"/>
        <v>0</v>
      </c>
      <c r="X199" s="10">
        <f t="shared" si="133"/>
        <v>0</v>
      </c>
      <c r="Y199" s="10">
        <f t="shared" si="133"/>
        <v>0</v>
      </c>
    </row>
    <row r="200" spans="1:25" ht="12.75" customHeight="1">
      <c r="A200" s="1" t="s">
        <v>40</v>
      </c>
      <c r="B200" t="s">
        <v>45</v>
      </c>
      <c r="E200" s="10">
        <f t="shared" si="131"/>
        <v>0</v>
      </c>
      <c r="F200" s="10">
        <f t="shared" si="131"/>
        <v>0</v>
      </c>
      <c r="G200" s="10">
        <f t="shared" si="131"/>
        <v>0</v>
      </c>
      <c r="H200" s="10">
        <f t="shared" si="131"/>
        <v>0</v>
      </c>
      <c r="I200" s="10">
        <f t="shared" si="131"/>
        <v>0</v>
      </c>
      <c r="J200" s="10">
        <f t="shared" si="131"/>
        <v>0</v>
      </c>
      <c r="K200" s="10">
        <f t="shared" si="131"/>
        <v>0</v>
      </c>
      <c r="L200" s="10">
        <f t="shared" si="131"/>
        <v>0</v>
      </c>
      <c r="M200" s="10">
        <f t="shared" si="131"/>
        <v>0</v>
      </c>
      <c r="N200" s="10">
        <f t="shared" si="131"/>
        <v>0</v>
      </c>
      <c r="O200" s="10">
        <f t="shared" si="131"/>
        <v>0</v>
      </c>
      <c r="P200" s="10">
        <f t="shared" si="132"/>
        <v>0</v>
      </c>
      <c r="Q200" s="10">
        <f t="shared" si="132"/>
        <v>0</v>
      </c>
      <c r="R200" s="10">
        <f t="shared" si="132"/>
        <v>0</v>
      </c>
      <c r="S200" s="10">
        <f t="shared" si="132"/>
        <v>0</v>
      </c>
      <c r="T200" s="10">
        <f aca="true" t="shared" si="134" ref="T200:Y200">T182+T164</f>
        <v>0</v>
      </c>
      <c r="U200" s="10">
        <f t="shared" si="134"/>
        <v>0</v>
      </c>
      <c r="V200" s="10">
        <f t="shared" si="134"/>
        <v>0</v>
      </c>
      <c r="W200" s="10">
        <f t="shared" si="134"/>
        <v>0</v>
      </c>
      <c r="X200" s="10">
        <f t="shared" si="134"/>
        <v>0</v>
      </c>
      <c r="Y200" s="10">
        <f t="shared" si="134"/>
        <v>0</v>
      </c>
    </row>
    <row r="201" spans="1:25" ht="12.75" customHeight="1">
      <c r="A201" s="1" t="s">
        <v>41</v>
      </c>
      <c r="B201" t="s">
        <v>44</v>
      </c>
      <c r="E201" s="10">
        <f t="shared" si="131"/>
        <v>0</v>
      </c>
      <c r="F201" s="10">
        <f t="shared" si="131"/>
        <v>0</v>
      </c>
      <c r="G201" s="10">
        <f t="shared" si="131"/>
        <v>0</v>
      </c>
      <c r="H201" s="10">
        <f t="shared" si="131"/>
        <v>0</v>
      </c>
      <c r="I201" s="10">
        <f t="shared" si="131"/>
        <v>0</v>
      </c>
      <c r="J201" s="10">
        <f t="shared" si="131"/>
        <v>0</v>
      </c>
      <c r="K201" s="10">
        <f t="shared" si="131"/>
        <v>0</v>
      </c>
      <c r="L201" s="10">
        <f t="shared" si="131"/>
        <v>0</v>
      </c>
      <c r="M201" s="10">
        <f t="shared" si="131"/>
        <v>0</v>
      </c>
      <c r="N201" s="10">
        <f t="shared" si="131"/>
        <v>0</v>
      </c>
      <c r="O201" s="10">
        <f t="shared" si="131"/>
        <v>0</v>
      </c>
      <c r="P201" s="10">
        <f t="shared" si="132"/>
        <v>0</v>
      </c>
      <c r="Q201" s="10">
        <f t="shared" si="132"/>
        <v>0</v>
      </c>
      <c r="R201" s="10">
        <f t="shared" si="132"/>
        <v>0</v>
      </c>
      <c r="S201" s="10">
        <f t="shared" si="132"/>
        <v>0</v>
      </c>
      <c r="T201" s="10">
        <f aca="true" t="shared" si="135" ref="T201:Y201">T183+T165</f>
        <v>0</v>
      </c>
      <c r="U201" s="10">
        <f t="shared" si="135"/>
        <v>0</v>
      </c>
      <c r="V201" s="10">
        <f t="shared" si="135"/>
        <v>0</v>
      </c>
      <c r="W201" s="10">
        <f t="shared" si="135"/>
        <v>0</v>
      </c>
      <c r="X201" s="10">
        <f t="shared" si="135"/>
        <v>0</v>
      </c>
      <c r="Y201" s="10">
        <f t="shared" si="135"/>
        <v>0</v>
      </c>
    </row>
    <row r="202" spans="1:25" ht="12.75" customHeight="1">
      <c r="A202" s="1" t="s">
        <v>42</v>
      </c>
      <c r="B202" t="s">
        <v>43</v>
      </c>
      <c r="E202" s="10">
        <f t="shared" si="131"/>
        <v>0</v>
      </c>
      <c r="F202" s="10">
        <f t="shared" si="131"/>
        <v>0</v>
      </c>
      <c r="G202" s="10">
        <f t="shared" si="131"/>
        <v>0</v>
      </c>
      <c r="H202" s="10">
        <f t="shared" si="131"/>
        <v>0</v>
      </c>
      <c r="I202" s="10">
        <f t="shared" si="131"/>
        <v>0</v>
      </c>
      <c r="J202" s="10">
        <f t="shared" si="131"/>
        <v>0</v>
      </c>
      <c r="K202" s="10">
        <f t="shared" si="131"/>
        <v>0</v>
      </c>
      <c r="L202" s="10">
        <f t="shared" si="131"/>
        <v>0</v>
      </c>
      <c r="M202" s="10">
        <f t="shared" si="131"/>
        <v>0</v>
      </c>
      <c r="N202" s="10">
        <f t="shared" si="131"/>
        <v>0</v>
      </c>
      <c r="O202" s="10">
        <f t="shared" si="131"/>
        <v>0</v>
      </c>
      <c r="P202" s="10">
        <f t="shared" si="132"/>
        <v>0</v>
      </c>
      <c r="Q202" s="10">
        <f t="shared" si="132"/>
        <v>0</v>
      </c>
      <c r="R202" s="10">
        <f t="shared" si="132"/>
        <v>0</v>
      </c>
      <c r="S202" s="10">
        <f t="shared" si="132"/>
        <v>0</v>
      </c>
      <c r="T202" s="10">
        <f aca="true" t="shared" si="136" ref="T202:Y202">T184+T166</f>
        <v>0</v>
      </c>
      <c r="U202" s="10">
        <f t="shared" si="136"/>
        <v>0</v>
      </c>
      <c r="V202" s="10">
        <f t="shared" si="136"/>
        <v>0</v>
      </c>
      <c r="W202" s="10">
        <f t="shared" si="136"/>
        <v>0</v>
      </c>
      <c r="X202" s="10">
        <f t="shared" si="136"/>
        <v>0</v>
      </c>
      <c r="Y202" s="10">
        <f t="shared" si="136"/>
        <v>0</v>
      </c>
    </row>
    <row r="203" spans="1:25" ht="12.75" customHeight="1">
      <c r="A203" s="1" t="s">
        <v>0</v>
      </c>
      <c r="B203" t="s">
        <v>9</v>
      </c>
      <c r="E203" s="10">
        <f t="shared" si="131"/>
        <v>0</v>
      </c>
      <c r="F203" s="10">
        <f t="shared" si="131"/>
        <v>0</v>
      </c>
      <c r="G203" s="10">
        <f t="shared" si="131"/>
        <v>0</v>
      </c>
      <c r="H203" s="10">
        <f t="shared" si="131"/>
        <v>0</v>
      </c>
      <c r="I203" s="10">
        <f t="shared" si="131"/>
        <v>0</v>
      </c>
      <c r="J203" s="10">
        <f t="shared" si="131"/>
        <v>0</v>
      </c>
      <c r="K203" s="10">
        <f t="shared" si="131"/>
        <v>99689.472</v>
      </c>
      <c r="L203" s="10">
        <f t="shared" si="131"/>
        <v>103421.68974621361</v>
      </c>
      <c r="M203" s="10">
        <f t="shared" si="131"/>
        <v>104421.38363259989</v>
      </c>
      <c r="N203" s="10">
        <f t="shared" si="131"/>
        <v>104352.34849040216</v>
      </c>
      <c r="O203" s="10">
        <f t="shared" si="131"/>
        <v>102117.22420840175</v>
      </c>
      <c r="P203" s="10">
        <f t="shared" si="132"/>
        <v>99889.28081747663</v>
      </c>
      <c r="Q203" s="10">
        <f t="shared" si="132"/>
        <v>100170.8101381615</v>
      </c>
      <c r="R203" s="10">
        <f t="shared" si="132"/>
        <v>95562.25191482666</v>
      </c>
      <c r="S203" s="10">
        <f t="shared" si="132"/>
        <v>90898.74480582192</v>
      </c>
      <c r="T203" s="10">
        <f aca="true" t="shared" si="137" ref="T203:Y203">T185+T167</f>
        <v>86235.23769681717</v>
      </c>
      <c r="U203" s="10">
        <f t="shared" si="137"/>
        <v>81571.73058781243</v>
      </c>
      <c r="V203" s="10">
        <f t="shared" si="137"/>
        <v>76908.22347880769</v>
      </c>
      <c r="W203" s="10">
        <f t="shared" si="137"/>
        <v>72244.71636980295</v>
      </c>
      <c r="X203" s="10">
        <f t="shared" si="137"/>
        <v>67581.2092607982</v>
      </c>
      <c r="Y203" s="10">
        <f t="shared" si="137"/>
        <v>67581.20926079819</v>
      </c>
    </row>
    <row r="204" spans="1:25" ht="12.75" customHeight="1">
      <c r="A204" s="2" t="s">
        <v>1</v>
      </c>
      <c r="B204" t="s">
        <v>10</v>
      </c>
      <c r="E204" s="10">
        <f t="shared" si="131"/>
        <v>0</v>
      </c>
      <c r="F204" s="10">
        <f t="shared" si="131"/>
        <v>0</v>
      </c>
      <c r="G204" s="10">
        <f t="shared" si="131"/>
        <v>0</v>
      </c>
      <c r="H204" s="10">
        <f t="shared" si="131"/>
        <v>0</v>
      </c>
      <c r="I204" s="10">
        <f t="shared" si="131"/>
        <v>0</v>
      </c>
      <c r="J204" s="10">
        <f t="shared" si="131"/>
        <v>0</v>
      </c>
      <c r="K204" s="10">
        <f t="shared" si="131"/>
        <v>0</v>
      </c>
      <c r="L204" s="10">
        <f t="shared" si="131"/>
        <v>0</v>
      </c>
      <c r="M204" s="10">
        <f t="shared" si="131"/>
        <v>0</v>
      </c>
      <c r="N204" s="10">
        <f t="shared" si="131"/>
        <v>0</v>
      </c>
      <c r="O204" s="10">
        <f t="shared" si="131"/>
        <v>0</v>
      </c>
      <c r="P204" s="10">
        <f t="shared" si="132"/>
        <v>0</v>
      </c>
      <c r="Q204" s="10">
        <f t="shared" si="132"/>
        <v>0</v>
      </c>
      <c r="R204" s="10">
        <f t="shared" si="132"/>
        <v>0</v>
      </c>
      <c r="S204" s="10">
        <f t="shared" si="132"/>
        <v>0</v>
      </c>
      <c r="T204" s="10">
        <f aca="true" t="shared" si="138" ref="T204:Y204">T186+T168</f>
        <v>0</v>
      </c>
      <c r="U204" s="10">
        <f t="shared" si="138"/>
        <v>0</v>
      </c>
      <c r="V204" s="10">
        <f t="shared" si="138"/>
        <v>0</v>
      </c>
      <c r="W204" s="10">
        <f t="shared" si="138"/>
        <v>0</v>
      </c>
      <c r="X204" s="10">
        <f t="shared" si="138"/>
        <v>0</v>
      </c>
      <c r="Y204" s="10">
        <f t="shared" si="138"/>
        <v>0</v>
      </c>
    </row>
    <row r="205" spans="1:25" ht="12.75" customHeight="1">
      <c r="A205" s="2" t="s">
        <v>2</v>
      </c>
      <c r="B205" t="s">
        <v>11</v>
      </c>
      <c r="E205" s="10">
        <f t="shared" si="131"/>
        <v>0</v>
      </c>
      <c r="F205" s="10">
        <f t="shared" si="131"/>
        <v>0</v>
      </c>
      <c r="G205" s="10">
        <f t="shared" si="131"/>
        <v>0</v>
      </c>
      <c r="H205" s="10">
        <f t="shared" si="131"/>
        <v>0</v>
      </c>
      <c r="I205" s="10">
        <f t="shared" si="131"/>
        <v>0</v>
      </c>
      <c r="J205" s="10">
        <f t="shared" si="131"/>
        <v>0</v>
      </c>
      <c r="K205" s="10">
        <f t="shared" si="131"/>
        <v>0</v>
      </c>
      <c r="L205" s="10">
        <f t="shared" si="131"/>
        <v>0</v>
      </c>
      <c r="M205" s="10">
        <f t="shared" si="131"/>
        <v>0</v>
      </c>
      <c r="N205" s="10">
        <f t="shared" si="131"/>
        <v>0</v>
      </c>
      <c r="O205" s="10">
        <f t="shared" si="131"/>
        <v>0</v>
      </c>
      <c r="P205" s="10">
        <f t="shared" si="132"/>
        <v>0</v>
      </c>
      <c r="Q205" s="10">
        <f t="shared" si="132"/>
        <v>0</v>
      </c>
      <c r="R205" s="10">
        <f t="shared" si="132"/>
        <v>0</v>
      </c>
      <c r="S205" s="10">
        <f t="shared" si="132"/>
        <v>0</v>
      </c>
      <c r="T205" s="10">
        <f aca="true" t="shared" si="139" ref="T205:Y205">T187+T169</f>
        <v>0</v>
      </c>
      <c r="U205" s="10">
        <f t="shared" si="139"/>
        <v>0</v>
      </c>
      <c r="V205" s="10">
        <f t="shared" si="139"/>
        <v>0</v>
      </c>
      <c r="W205" s="10">
        <f t="shared" si="139"/>
        <v>0</v>
      </c>
      <c r="X205" s="10">
        <f t="shared" si="139"/>
        <v>0</v>
      </c>
      <c r="Y205" s="10">
        <f t="shared" si="139"/>
        <v>0</v>
      </c>
    </row>
    <row r="206" spans="1:25" ht="12.75" customHeight="1">
      <c r="A206" s="2" t="s">
        <v>3</v>
      </c>
      <c r="B206" t="s">
        <v>12</v>
      </c>
      <c r="E206" s="10">
        <f t="shared" si="131"/>
        <v>0</v>
      </c>
      <c r="F206" s="10">
        <f t="shared" si="131"/>
        <v>0</v>
      </c>
      <c r="G206" s="10">
        <f t="shared" si="131"/>
        <v>0</v>
      </c>
      <c r="H206" s="10">
        <f t="shared" si="131"/>
        <v>0</v>
      </c>
      <c r="I206" s="10">
        <f t="shared" si="131"/>
        <v>0</v>
      </c>
      <c r="J206" s="10">
        <f t="shared" si="131"/>
        <v>0</v>
      </c>
      <c r="K206" s="10">
        <f t="shared" si="131"/>
        <v>0</v>
      </c>
      <c r="L206" s="10">
        <f t="shared" si="131"/>
        <v>0</v>
      </c>
      <c r="M206" s="10">
        <f t="shared" si="131"/>
        <v>0</v>
      </c>
      <c r="N206" s="10">
        <f t="shared" si="131"/>
        <v>0</v>
      </c>
      <c r="O206" s="10">
        <f t="shared" si="131"/>
        <v>0</v>
      </c>
      <c r="P206" s="10">
        <f t="shared" si="132"/>
        <v>0</v>
      </c>
      <c r="Q206" s="10">
        <f t="shared" si="132"/>
        <v>0</v>
      </c>
      <c r="R206" s="10">
        <f t="shared" si="132"/>
        <v>0</v>
      </c>
      <c r="S206" s="10">
        <f t="shared" si="132"/>
        <v>0</v>
      </c>
      <c r="T206" s="10">
        <f aca="true" t="shared" si="140" ref="T206:Y206">T188+T170</f>
        <v>0</v>
      </c>
      <c r="U206" s="10">
        <f t="shared" si="140"/>
        <v>0</v>
      </c>
      <c r="V206" s="10">
        <f t="shared" si="140"/>
        <v>0</v>
      </c>
      <c r="W206" s="10">
        <f t="shared" si="140"/>
        <v>0</v>
      </c>
      <c r="X206" s="10">
        <f t="shared" si="140"/>
        <v>0</v>
      </c>
      <c r="Y206" s="10">
        <f t="shared" si="140"/>
        <v>0</v>
      </c>
    </row>
    <row r="207" spans="1:25" ht="12.75" customHeight="1">
      <c r="A207" s="2" t="s">
        <v>4</v>
      </c>
      <c r="B207" t="s">
        <v>13</v>
      </c>
      <c r="E207" s="10">
        <f t="shared" si="131"/>
        <v>0</v>
      </c>
      <c r="F207" s="10">
        <f t="shared" si="131"/>
        <v>0</v>
      </c>
      <c r="G207" s="10">
        <f t="shared" si="131"/>
        <v>0</v>
      </c>
      <c r="H207" s="10">
        <f t="shared" si="131"/>
        <v>0</v>
      </c>
      <c r="I207" s="10">
        <f t="shared" si="131"/>
        <v>0</v>
      </c>
      <c r="J207" s="10">
        <f t="shared" si="131"/>
        <v>0</v>
      </c>
      <c r="K207" s="10">
        <f t="shared" si="131"/>
        <v>0</v>
      </c>
      <c r="L207" s="10">
        <f t="shared" si="131"/>
        <v>0</v>
      </c>
      <c r="M207" s="10">
        <f t="shared" si="131"/>
        <v>0</v>
      </c>
      <c r="N207" s="10">
        <f t="shared" si="131"/>
        <v>0</v>
      </c>
      <c r="O207" s="10">
        <f t="shared" si="131"/>
        <v>0</v>
      </c>
      <c r="P207" s="10">
        <f t="shared" si="132"/>
        <v>0</v>
      </c>
      <c r="Q207" s="10">
        <f t="shared" si="132"/>
        <v>0</v>
      </c>
      <c r="R207" s="10">
        <f t="shared" si="132"/>
        <v>0</v>
      </c>
      <c r="S207" s="10">
        <f t="shared" si="132"/>
        <v>0</v>
      </c>
      <c r="T207" s="10">
        <f aca="true" t="shared" si="141" ref="T207:Y207">T189+T171</f>
        <v>0</v>
      </c>
      <c r="U207" s="10">
        <f t="shared" si="141"/>
        <v>0</v>
      </c>
      <c r="V207" s="10">
        <f t="shared" si="141"/>
        <v>0</v>
      </c>
      <c r="W207" s="10">
        <f t="shared" si="141"/>
        <v>0</v>
      </c>
      <c r="X207" s="10">
        <f t="shared" si="141"/>
        <v>0</v>
      </c>
      <c r="Y207" s="10">
        <f t="shared" si="141"/>
        <v>0</v>
      </c>
    </row>
    <row r="208" spans="1:25" ht="12.75" customHeight="1">
      <c r="A208" s="2" t="s">
        <v>5</v>
      </c>
      <c r="B208" t="s">
        <v>14</v>
      </c>
      <c r="E208" s="10">
        <f t="shared" si="131"/>
        <v>0</v>
      </c>
      <c r="F208" s="10">
        <f t="shared" si="131"/>
        <v>0</v>
      </c>
      <c r="G208" s="10">
        <f t="shared" si="131"/>
        <v>0</v>
      </c>
      <c r="H208" s="10">
        <f t="shared" si="131"/>
        <v>0</v>
      </c>
      <c r="I208" s="10">
        <f t="shared" si="131"/>
        <v>0</v>
      </c>
      <c r="J208" s="10">
        <f t="shared" si="131"/>
        <v>0</v>
      </c>
      <c r="K208" s="10">
        <f t="shared" si="131"/>
        <v>0</v>
      </c>
      <c r="L208" s="10">
        <f t="shared" si="131"/>
        <v>0</v>
      </c>
      <c r="M208" s="10">
        <f t="shared" si="131"/>
        <v>0</v>
      </c>
      <c r="N208" s="10">
        <f t="shared" si="131"/>
        <v>0</v>
      </c>
      <c r="O208" s="10">
        <f t="shared" si="131"/>
        <v>0</v>
      </c>
      <c r="P208" s="10">
        <f t="shared" si="132"/>
        <v>0</v>
      </c>
      <c r="Q208" s="10">
        <f t="shared" si="132"/>
        <v>0</v>
      </c>
      <c r="R208" s="10">
        <f t="shared" si="132"/>
        <v>0</v>
      </c>
      <c r="S208" s="10">
        <f t="shared" si="132"/>
        <v>0</v>
      </c>
      <c r="T208" s="10">
        <f aca="true" t="shared" si="142" ref="T208:Y208">T190+T172</f>
        <v>0</v>
      </c>
      <c r="U208" s="10">
        <f t="shared" si="142"/>
        <v>0</v>
      </c>
      <c r="V208" s="10">
        <f t="shared" si="142"/>
        <v>0</v>
      </c>
      <c r="W208" s="10">
        <f t="shared" si="142"/>
        <v>0</v>
      </c>
      <c r="X208" s="10">
        <f t="shared" si="142"/>
        <v>0</v>
      </c>
      <c r="Y208" s="10">
        <f t="shared" si="142"/>
        <v>0</v>
      </c>
    </row>
    <row r="209" spans="1:25" ht="12.75" customHeight="1">
      <c r="A209" s="2" t="s">
        <v>6</v>
      </c>
      <c r="B209" t="s">
        <v>15</v>
      </c>
      <c r="E209" s="10">
        <f t="shared" si="131"/>
        <v>0</v>
      </c>
      <c r="F209" s="10">
        <f t="shared" si="131"/>
        <v>0</v>
      </c>
      <c r="G209" s="10">
        <f t="shared" si="131"/>
        <v>0</v>
      </c>
      <c r="H209" s="10">
        <f t="shared" si="131"/>
        <v>0</v>
      </c>
      <c r="I209" s="10">
        <f t="shared" si="131"/>
        <v>0</v>
      </c>
      <c r="J209" s="10">
        <f t="shared" si="131"/>
        <v>0</v>
      </c>
      <c r="K209" s="10">
        <f t="shared" si="131"/>
        <v>0</v>
      </c>
      <c r="L209" s="10">
        <f t="shared" si="131"/>
        <v>0</v>
      </c>
      <c r="M209" s="10">
        <f t="shared" si="131"/>
        <v>0</v>
      </c>
      <c r="N209" s="10">
        <f t="shared" si="131"/>
        <v>0</v>
      </c>
      <c r="O209" s="10">
        <f t="shared" si="131"/>
        <v>0</v>
      </c>
      <c r="P209" s="10">
        <f t="shared" si="132"/>
        <v>0</v>
      </c>
      <c r="Q209" s="10">
        <f t="shared" si="132"/>
        <v>0</v>
      </c>
      <c r="R209" s="10">
        <f t="shared" si="132"/>
        <v>0</v>
      </c>
      <c r="S209" s="10">
        <f t="shared" si="132"/>
        <v>0</v>
      </c>
      <c r="T209" s="10">
        <f aca="true" t="shared" si="143" ref="T209:Y209">T191+T173</f>
        <v>0</v>
      </c>
      <c r="U209" s="10">
        <f t="shared" si="143"/>
        <v>0</v>
      </c>
      <c r="V209" s="10">
        <f t="shared" si="143"/>
        <v>0</v>
      </c>
      <c r="W209" s="10">
        <f t="shared" si="143"/>
        <v>0</v>
      </c>
      <c r="X209" s="10">
        <f t="shared" si="143"/>
        <v>0</v>
      </c>
      <c r="Y209" s="10">
        <f t="shared" si="143"/>
        <v>0</v>
      </c>
    </row>
    <row r="210" spans="1:25" ht="12.75" customHeight="1">
      <c r="A210" s="2" t="s">
        <v>7</v>
      </c>
      <c r="B210" t="s">
        <v>16</v>
      </c>
      <c r="E210" s="10">
        <f t="shared" si="131"/>
        <v>0</v>
      </c>
      <c r="F210" s="10">
        <f t="shared" si="131"/>
        <v>0</v>
      </c>
      <c r="G210" s="10">
        <f t="shared" si="131"/>
        <v>0</v>
      </c>
      <c r="H210" s="10">
        <f t="shared" si="131"/>
        <v>0</v>
      </c>
      <c r="I210" s="10">
        <f t="shared" si="131"/>
        <v>0</v>
      </c>
      <c r="J210" s="10">
        <f t="shared" si="131"/>
        <v>0</v>
      </c>
      <c r="K210" s="10">
        <f t="shared" si="131"/>
        <v>0</v>
      </c>
      <c r="L210" s="10">
        <f t="shared" si="131"/>
        <v>0</v>
      </c>
      <c r="M210" s="10">
        <f t="shared" si="131"/>
        <v>0</v>
      </c>
      <c r="N210" s="10">
        <f t="shared" si="131"/>
        <v>0</v>
      </c>
      <c r="O210" s="10">
        <f t="shared" si="131"/>
        <v>0</v>
      </c>
      <c r="P210" s="10">
        <f t="shared" si="132"/>
        <v>0</v>
      </c>
      <c r="Q210" s="10">
        <f t="shared" si="132"/>
        <v>0</v>
      </c>
      <c r="R210" s="10">
        <f t="shared" si="132"/>
        <v>0</v>
      </c>
      <c r="S210" s="10">
        <f t="shared" si="132"/>
        <v>0</v>
      </c>
      <c r="T210" s="10">
        <f aca="true" t="shared" si="144" ref="T210:Y210">T192+T174</f>
        <v>0</v>
      </c>
      <c r="U210" s="10">
        <f t="shared" si="144"/>
        <v>0</v>
      </c>
      <c r="V210" s="10">
        <f t="shared" si="144"/>
        <v>0</v>
      </c>
      <c r="W210" s="10">
        <f t="shared" si="144"/>
        <v>0</v>
      </c>
      <c r="X210" s="10">
        <f t="shared" si="144"/>
        <v>0</v>
      </c>
      <c r="Y210" s="10">
        <f t="shared" si="144"/>
        <v>0</v>
      </c>
    </row>
    <row r="211" spans="1:25" ht="12.75" customHeight="1">
      <c r="A211" s="2" t="s">
        <v>8</v>
      </c>
      <c r="B211" t="s">
        <v>17</v>
      </c>
      <c r="E211" s="10">
        <f t="shared" si="131"/>
        <v>0</v>
      </c>
      <c r="F211" s="10">
        <f t="shared" si="131"/>
        <v>0</v>
      </c>
      <c r="G211" s="10">
        <f t="shared" si="131"/>
        <v>0</v>
      </c>
      <c r="H211" s="10">
        <f t="shared" si="131"/>
        <v>0</v>
      </c>
      <c r="I211" s="10">
        <f t="shared" si="131"/>
        <v>0</v>
      </c>
      <c r="J211" s="10">
        <f t="shared" si="131"/>
        <v>0</v>
      </c>
      <c r="K211" s="10">
        <f t="shared" si="131"/>
        <v>0</v>
      </c>
      <c r="L211" s="10">
        <f t="shared" si="131"/>
        <v>0</v>
      </c>
      <c r="M211" s="10">
        <f t="shared" si="131"/>
        <v>0</v>
      </c>
      <c r="N211" s="10">
        <f t="shared" si="131"/>
        <v>0</v>
      </c>
      <c r="O211" s="10">
        <f t="shared" si="131"/>
        <v>0</v>
      </c>
      <c r="P211" s="10">
        <f t="shared" si="132"/>
        <v>0</v>
      </c>
      <c r="Q211" s="10">
        <f t="shared" si="132"/>
        <v>0</v>
      </c>
      <c r="R211" s="10">
        <f t="shared" si="132"/>
        <v>0</v>
      </c>
      <c r="S211" s="10">
        <f t="shared" si="132"/>
        <v>0</v>
      </c>
      <c r="T211" s="10">
        <f aca="true" t="shared" si="145" ref="T211:Y211">T193+T175</f>
        <v>0</v>
      </c>
      <c r="U211" s="10">
        <f t="shared" si="145"/>
        <v>0</v>
      </c>
      <c r="V211" s="10">
        <f t="shared" si="145"/>
        <v>0</v>
      </c>
      <c r="W211" s="10">
        <f t="shared" si="145"/>
        <v>0</v>
      </c>
      <c r="X211" s="10">
        <f t="shared" si="145"/>
        <v>0</v>
      </c>
      <c r="Y211" s="10">
        <f t="shared" si="145"/>
        <v>0</v>
      </c>
    </row>
    <row r="212" spans="1:25" ht="12.75" customHeight="1">
      <c r="A212" s="2" t="s">
        <v>28</v>
      </c>
      <c r="B212" t="s">
        <v>18</v>
      </c>
      <c r="E212" s="10">
        <f t="shared" si="131"/>
        <v>0</v>
      </c>
      <c r="F212" s="10">
        <f t="shared" si="131"/>
        <v>0</v>
      </c>
      <c r="G212" s="10">
        <f t="shared" si="131"/>
        <v>0</v>
      </c>
      <c r="H212" s="10">
        <f t="shared" si="131"/>
        <v>0</v>
      </c>
      <c r="I212" s="10">
        <f t="shared" si="131"/>
        <v>0</v>
      </c>
      <c r="J212" s="10">
        <f t="shared" si="131"/>
        <v>0</v>
      </c>
      <c r="K212" s="10">
        <f t="shared" si="131"/>
        <v>0</v>
      </c>
      <c r="L212" s="10">
        <f t="shared" si="131"/>
        <v>0</v>
      </c>
      <c r="M212" s="10">
        <f t="shared" si="131"/>
        <v>0</v>
      </c>
      <c r="N212" s="10">
        <f t="shared" si="131"/>
        <v>0</v>
      </c>
      <c r="O212" s="10">
        <f t="shared" si="131"/>
        <v>0</v>
      </c>
      <c r="P212" s="10">
        <f t="shared" si="132"/>
        <v>0</v>
      </c>
      <c r="Q212" s="10">
        <f t="shared" si="132"/>
        <v>0</v>
      </c>
      <c r="R212" s="10">
        <f t="shared" si="132"/>
        <v>0</v>
      </c>
      <c r="S212" s="10">
        <f t="shared" si="132"/>
        <v>0</v>
      </c>
      <c r="T212" s="10">
        <f aca="true" t="shared" si="146" ref="T212:Y212">T194+T176</f>
        <v>0</v>
      </c>
      <c r="U212" s="10">
        <f t="shared" si="146"/>
        <v>0</v>
      </c>
      <c r="V212" s="10">
        <f t="shared" si="146"/>
        <v>0</v>
      </c>
      <c r="W212" s="10">
        <f t="shared" si="146"/>
        <v>0</v>
      </c>
      <c r="X212" s="10">
        <f t="shared" si="146"/>
        <v>0</v>
      </c>
      <c r="Y212" s="10">
        <f t="shared" si="146"/>
        <v>0</v>
      </c>
    </row>
    <row r="213" spans="1:25" ht="12.75" customHeight="1">
      <c r="A213" s="2" t="s">
        <v>29</v>
      </c>
      <c r="E213" s="10">
        <f t="shared" si="131"/>
        <v>0</v>
      </c>
      <c r="F213" s="10">
        <f t="shared" si="131"/>
        <v>0</v>
      </c>
      <c r="G213" s="10">
        <f t="shared" si="131"/>
        <v>0</v>
      </c>
      <c r="H213" s="10">
        <f t="shared" si="131"/>
        <v>0</v>
      </c>
      <c r="I213" s="10">
        <f t="shared" si="131"/>
        <v>0</v>
      </c>
      <c r="J213" s="10">
        <f t="shared" si="131"/>
        <v>0</v>
      </c>
      <c r="K213" s="10">
        <f t="shared" si="131"/>
        <v>4081.536</v>
      </c>
      <c r="L213" s="10">
        <f t="shared" si="131"/>
        <v>4151.037783144948</v>
      </c>
      <c r="M213" s="10">
        <f t="shared" si="131"/>
        <v>4203.26999233898</v>
      </c>
      <c r="N213" s="10">
        <f t="shared" si="131"/>
        <v>4210.313484757508</v>
      </c>
      <c r="O213" s="10">
        <f t="shared" si="131"/>
        <v>4213.214727463642</v>
      </c>
      <c r="P213" s="10">
        <f t="shared" si="132"/>
        <v>4195.040287429985</v>
      </c>
      <c r="Q213" s="10">
        <f t="shared" si="132"/>
        <v>4169.410803921953</v>
      </c>
      <c r="R213" s="10">
        <f t="shared" si="132"/>
        <v>3981.760496451111</v>
      </c>
      <c r="S213" s="10">
        <f t="shared" si="132"/>
        <v>3787.44770024258</v>
      </c>
      <c r="T213" s="10">
        <f aca="true" t="shared" si="147" ref="T213:Y213">T195+T177</f>
        <v>3593.134904034049</v>
      </c>
      <c r="U213" s="10">
        <f t="shared" si="147"/>
        <v>3398.822107825518</v>
      </c>
      <c r="V213" s="10">
        <f t="shared" si="147"/>
        <v>3204.5093116169874</v>
      </c>
      <c r="W213" s="10">
        <f t="shared" si="147"/>
        <v>3010.1965154084564</v>
      </c>
      <c r="X213" s="10">
        <f t="shared" si="147"/>
        <v>2815.8837191999255</v>
      </c>
      <c r="Y213" s="10">
        <f t="shared" si="147"/>
        <v>2815.883719199925</v>
      </c>
    </row>
    <row r="214" ht="12.75" customHeight="1"/>
    <row r="215" spans="1:25" ht="12.75" customHeight="1">
      <c r="A215" s="2" t="s">
        <v>46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aca="true" t="shared" si="148" ref="K215:Y215">-K$17*(1-$B$8)</f>
        <v>0</v>
      </c>
      <c r="L215" s="10">
        <f t="shared" si="148"/>
        <v>0</v>
      </c>
      <c r="M215" s="10">
        <f t="shared" si="148"/>
        <v>0</v>
      </c>
      <c r="N215" s="10">
        <f t="shared" si="148"/>
        <v>0</v>
      </c>
      <c r="O215" s="10">
        <f t="shared" si="148"/>
        <v>0</v>
      </c>
      <c r="P215" s="10">
        <f t="shared" si="148"/>
        <v>0</v>
      </c>
      <c r="Q215" s="10">
        <f t="shared" si="148"/>
        <v>0</v>
      </c>
      <c r="R215" s="10">
        <f t="shared" si="148"/>
        <v>0</v>
      </c>
      <c r="S215" s="10">
        <f t="shared" si="148"/>
        <v>0</v>
      </c>
      <c r="T215" s="10">
        <f t="shared" si="148"/>
        <v>0</v>
      </c>
      <c r="U215" s="10">
        <f t="shared" si="148"/>
        <v>0</v>
      </c>
      <c r="V215" s="10">
        <f t="shared" si="148"/>
        <v>0</v>
      </c>
      <c r="W215" s="10">
        <f t="shared" si="148"/>
        <v>0</v>
      </c>
      <c r="X215" s="10">
        <f t="shared" si="148"/>
        <v>0</v>
      </c>
      <c r="Y215" s="10">
        <f t="shared" si="148"/>
        <v>0</v>
      </c>
    </row>
    <row r="216" spans="1:25" ht="12.75" customHeight="1">
      <c r="A216" s="2" t="s">
        <v>26</v>
      </c>
      <c r="F216" s="6">
        <f aca="true" t="shared" si="149" ref="F216:O216">-F157*$B$7*(1-$B$8)</f>
        <v>0</v>
      </c>
      <c r="G216" s="6">
        <f t="shared" si="149"/>
        <v>0</v>
      </c>
      <c r="H216" s="6">
        <f t="shared" si="149"/>
        <v>0</v>
      </c>
      <c r="I216" s="6">
        <f t="shared" si="149"/>
        <v>0</v>
      </c>
      <c r="J216" s="6">
        <f t="shared" si="149"/>
        <v>0</v>
      </c>
      <c r="K216" s="6">
        <f t="shared" si="149"/>
        <v>0</v>
      </c>
      <c r="L216" s="6">
        <f t="shared" si="149"/>
        <v>0</v>
      </c>
      <c r="M216" s="6">
        <f t="shared" si="149"/>
        <v>0</v>
      </c>
      <c r="N216" s="6">
        <f t="shared" si="149"/>
        <v>0</v>
      </c>
      <c r="O216" s="6">
        <f t="shared" si="149"/>
        <v>0</v>
      </c>
      <c r="P216" s="6">
        <f>-P157*$B$7*(1-$B$8)</f>
        <v>0</v>
      </c>
      <c r="Q216" s="6">
        <f>-Q157*$B$7*(1-$B$8)</f>
        <v>0</v>
      </c>
      <c r="R216" s="6">
        <f>-R157*$B$7*(1-$B$8)</f>
        <v>0</v>
      </c>
      <c r="S216" s="6">
        <f>-S157*$B$7*(1-$B$8)</f>
        <v>0</v>
      </c>
      <c r="T216" s="6">
        <f aca="true" t="shared" si="150" ref="T216:Y216">-T157*$B$7*(1-$B$8)</f>
        <v>0</v>
      </c>
      <c r="U216" s="6">
        <f t="shared" si="150"/>
        <v>0</v>
      </c>
      <c r="V216" s="6">
        <f t="shared" si="150"/>
        <v>0</v>
      </c>
      <c r="W216" s="6">
        <f t="shared" si="150"/>
        <v>0</v>
      </c>
      <c r="X216" s="6">
        <f t="shared" si="150"/>
        <v>0</v>
      </c>
      <c r="Y216" s="6">
        <f t="shared" si="150"/>
        <v>0</v>
      </c>
    </row>
    <row r="217" ht="12.75" customHeight="1"/>
    <row r="218" spans="1:25" ht="12.75" customHeight="1">
      <c r="A218" s="2" t="s">
        <v>27</v>
      </c>
      <c r="E218" s="10">
        <f>SUM(E199:E217)</f>
        <v>0</v>
      </c>
      <c r="F218" s="10">
        <f>SUM(F199:F217)</f>
        <v>0</v>
      </c>
      <c r="G218" s="10">
        <f>SUM(G199:G217)</f>
        <v>0</v>
      </c>
      <c r="H218" s="10">
        <f>SUM(H199:H217)</f>
        <v>0</v>
      </c>
      <c r="I218" s="10">
        <f>SUM(I199:I217)</f>
        <v>0</v>
      </c>
      <c r="J218" s="10">
        <f>$B$5</f>
        <v>100000</v>
      </c>
      <c r="K218" s="10">
        <f aca="true" t="shared" si="151" ref="K218:P218">SUM(K199:K217)</f>
        <v>103771.008</v>
      </c>
      <c r="L218" s="10">
        <f t="shared" si="151"/>
        <v>107572.72752935856</v>
      </c>
      <c r="M218" s="10">
        <f t="shared" si="151"/>
        <v>108624.65362493886</v>
      </c>
      <c r="N218" s="10">
        <f t="shared" si="151"/>
        <v>108562.66197515967</v>
      </c>
      <c r="O218" s="10">
        <f t="shared" si="151"/>
        <v>106330.43893586539</v>
      </c>
      <c r="P218" s="10">
        <f t="shared" si="151"/>
        <v>104084.32110490662</v>
      </c>
      <c r="Q218" s="10">
        <f>SUM(Q199:Q217)</f>
        <v>104340.22094208346</v>
      </c>
      <c r="R218" s="10">
        <f>SUM(R199:R217)</f>
        <v>99544.01241127777</v>
      </c>
      <c r="S218" s="10">
        <f>SUM(S199:S217)</f>
        <v>94686.1925060645</v>
      </c>
      <c r="T218" s="10">
        <f aca="true" t="shared" si="152" ref="T218:Y218">SUM(T199:T217)</f>
        <v>89828.37260085122</v>
      </c>
      <c r="U218" s="10">
        <f t="shared" si="152"/>
        <v>84970.55269563795</v>
      </c>
      <c r="V218" s="10">
        <f t="shared" si="152"/>
        <v>80112.73279042468</v>
      </c>
      <c r="W218" s="10">
        <f t="shared" si="152"/>
        <v>75254.91288521141</v>
      </c>
      <c r="X218" s="10">
        <f t="shared" si="152"/>
        <v>70397.09297999812</v>
      </c>
      <c r="Y218" s="10">
        <f t="shared" si="152"/>
        <v>70397.09297999811</v>
      </c>
    </row>
    <row r="219" ht="12.75" customHeight="1"/>
    <row r="220" ht="12.75" customHeight="1">
      <c r="A220" s="37" t="s">
        <v>99</v>
      </c>
    </row>
    <row r="221" spans="1:5" ht="12.75" customHeight="1">
      <c r="A221" s="5"/>
      <c r="E221" s="9" t="s">
        <v>22</v>
      </c>
    </row>
    <row r="222" spans="1:25" ht="12.75" customHeight="1">
      <c r="A222" s="5"/>
      <c r="B222" s="6"/>
      <c r="C222" s="24" t="s">
        <v>52</v>
      </c>
      <c r="E222" s="25">
        <f>E$20</f>
        <v>1994</v>
      </c>
      <c r="F222" s="25">
        <f aca="true" t="shared" si="153" ref="F222:Y222">F$20</f>
        <v>1995</v>
      </c>
      <c r="G222" s="25">
        <f t="shared" si="153"/>
        <v>1996</v>
      </c>
      <c r="H222" s="25">
        <f t="shared" si="153"/>
        <v>1997</v>
      </c>
      <c r="I222" s="25">
        <f t="shared" si="153"/>
        <v>1998</v>
      </c>
      <c r="J222" s="25">
        <f t="shared" si="153"/>
        <v>1999</v>
      </c>
      <c r="K222" s="25">
        <f t="shared" si="153"/>
        <v>2000</v>
      </c>
      <c r="L222" s="25">
        <f t="shared" si="153"/>
        <v>2001</v>
      </c>
      <c r="M222" s="25">
        <f t="shared" si="153"/>
        <v>2002</v>
      </c>
      <c r="N222" s="25">
        <f t="shared" si="153"/>
        <v>2003</v>
      </c>
      <c r="O222" s="25">
        <f t="shared" si="153"/>
        <v>2004</v>
      </c>
      <c r="P222" s="25">
        <f t="shared" si="153"/>
        <v>2005</v>
      </c>
      <c r="Q222" s="25">
        <f t="shared" si="153"/>
        <v>2006</v>
      </c>
      <c r="R222" s="25">
        <f t="shared" si="153"/>
        <v>2007</v>
      </c>
      <c r="S222" s="25">
        <f t="shared" si="153"/>
        <v>2008</v>
      </c>
      <c r="T222" s="25">
        <f t="shared" si="153"/>
        <v>2009</v>
      </c>
      <c r="U222" s="25">
        <f t="shared" si="153"/>
        <v>2010</v>
      </c>
      <c r="V222" s="25">
        <f t="shared" si="153"/>
        <v>2011</v>
      </c>
      <c r="W222" s="25">
        <f t="shared" si="153"/>
        <v>2012</v>
      </c>
      <c r="X222" s="25">
        <f t="shared" si="153"/>
        <v>2013</v>
      </c>
      <c r="Y222" s="25">
        <f t="shared" si="153"/>
        <v>2014</v>
      </c>
    </row>
    <row r="223" spans="2:25" ht="12.75" customHeight="1">
      <c r="B223" s="6"/>
      <c r="C223" s="5" t="s">
        <v>22</v>
      </c>
      <c r="E223" s="6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aca="true" t="shared" si="154" ref="K223:P223">J284</f>
        <v>100000</v>
      </c>
      <c r="L223" s="10">
        <f t="shared" si="154"/>
        <v>91525.24799999999</v>
      </c>
      <c r="M223" s="10">
        <f t="shared" si="154"/>
        <v>81924.74757659117</v>
      </c>
      <c r="N223" s="10">
        <f t="shared" si="154"/>
        <v>70836.0730347733</v>
      </c>
      <c r="O223" s="10">
        <f t="shared" si="154"/>
        <v>81868.9662843147</v>
      </c>
      <c r="P223" s="10">
        <f t="shared" si="154"/>
        <v>85857.51512750561</v>
      </c>
      <c r="Q223" s="10">
        <f>P284</f>
        <v>87339.22854330894</v>
      </c>
      <c r="R223" s="10">
        <f>Q284</f>
        <v>94735.88847112251</v>
      </c>
      <c r="S223" s="10">
        <f>R284</f>
        <v>89939.67994031683</v>
      </c>
      <c r="T223" s="10">
        <f aca="true" t="shared" si="155" ref="T223:Y223">S284</f>
        <v>85081.86003510354</v>
      </c>
      <c r="U223" s="10">
        <f t="shared" si="155"/>
        <v>80224.04012989027</v>
      </c>
      <c r="V223" s="10">
        <f t="shared" si="155"/>
        <v>75366.220224677</v>
      </c>
      <c r="W223" s="10">
        <f t="shared" si="155"/>
        <v>70508.40031946373</v>
      </c>
      <c r="X223" s="10">
        <f t="shared" si="155"/>
        <v>65650.58041425046</v>
      </c>
      <c r="Y223" s="10">
        <f t="shared" si="155"/>
        <v>60792.760509037194</v>
      </c>
    </row>
    <row r="224" spans="2:25" ht="12.75" customHeight="1">
      <c r="B224" s="6"/>
      <c r="C224" s="5" t="s">
        <v>25</v>
      </c>
      <c r="E224" s="9"/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aca="true" t="shared" si="156" ref="K224:Y224">-K$17*$B$8</f>
        <v>-4000</v>
      </c>
      <c r="L224" s="10">
        <f t="shared" si="156"/>
        <v>-4149.289099526066</v>
      </c>
      <c r="M224" s="10">
        <f t="shared" si="156"/>
        <v>-4196.682464454975</v>
      </c>
      <c r="N224" s="10">
        <f t="shared" si="156"/>
        <v>-4305.687203791468</v>
      </c>
      <c r="O224" s="10">
        <f t="shared" si="156"/>
        <v>-4388.62559241706</v>
      </c>
      <c r="P224" s="10">
        <f t="shared" si="156"/>
        <v>-4518.957345971562</v>
      </c>
      <c r="Q224" s="10">
        <f t="shared" si="156"/>
        <v>-4699.05213270142</v>
      </c>
      <c r="R224" s="10">
        <f t="shared" si="156"/>
        <v>-4796.208530805686</v>
      </c>
      <c r="S224" s="10">
        <f t="shared" si="156"/>
        <v>-4857.819905213269</v>
      </c>
      <c r="T224" s="10">
        <f t="shared" si="156"/>
        <v>-4857.819905213269</v>
      </c>
      <c r="U224" s="10">
        <f t="shared" si="156"/>
        <v>-4857.819905213269</v>
      </c>
      <c r="V224" s="10">
        <f t="shared" si="156"/>
        <v>-4857.819905213269</v>
      </c>
      <c r="W224" s="10">
        <f t="shared" si="156"/>
        <v>-4857.819905213269</v>
      </c>
      <c r="X224" s="10">
        <f t="shared" si="156"/>
        <v>-4857.819905213269</v>
      </c>
      <c r="Y224" s="10">
        <f t="shared" si="156"/>
        <v>0</v>
      </c>
    </row>
    <row r="225" spans="2:25" ht="12.75" customHeight="1">
      <c r="B225" s="6"/>
      <c r="C225" s="5" t="s">
        <v>48</v>
      </c>
      <c r="E225" s="9"/>
      <c r="F225" s="6">
        <f aca="true" t="shared" si="157" ref="F225:O225">-F223*$B$7*$B$8</f>
        <v>0</v>
      </c>
      <c r="G225" s="6">
        <f t="shared" si="157"/>
        <v>0</v>
      </c>
      <c r="H225" s="6">
        <f t="shared" si="157"/>
        <v>0</v>
      </c>
      <c r="I225" s="6">
        <f t="shared" si="157"/>
        <v>0</v>
      </c>
      <c r="J225" s="6">
        <f t="shared" si="157"/>
        <v>0</v>
      </c>
      <c r="K225" s="6">
        <f t="shared" si="157"/>
        <v>0</v>
      </c>
      <c r="L225" s="6">
        <f t="shared" si="157"/>
        <v>0</v>
      </c>
      <c r="M225" s="6">
        <f t="shared" si="157"/>
        <v>0</v>
      </c>
      <c r="N225" s="6">
        <f t="shared" si="157"/>
        <v>0</v>
      </c>
      <c r="O225" s="6">
        <f t="shared" si="157"/>
        <v>0</v>
      </c>
      <c r="P225" s="6">
        <f>-P223*$B$7*$B$8</f>
        <v>0</v>
      </c>
      <c r="Q225" s="6">
        <f>-Q223*$B$7*$B$8</f>
        <v>0</v>
      </c>
      <c r="R225" s="6">
        <f>-R223*$B$7*$B$8</f>
        <v>0</v>
      </c>
      <c r="S225" s="6">
        <f>-S223*$B$7*$B$8</f>
        <v>0</v>
      </c>
      <c r="T225" s="6">
        <f aca="true" t="shared" si="158" ref="T225:Y225">-T223*$B$7*$B$8</f>
        <v>0</v>
      </c>
      <c r="U225" s="6">
        <f t="shared" si="158"/>
        <v>0</v>
      </c>
      <c r="V225" s="6">
        <f t="shared" si="158"/>
        <v>0</v>
      </c>
      <c r="W225" s="6">
        <f t="shared" si="158"/>
        <v>0</v>
      </c>
      <c r="X225" s="6">
        <f t="shared" si="158"/>
        <v>0</v>
      </c>
      <c r="Y225" s="6">
        <f t="shared" si="158"/>
        <v>0</v>
      </c>
    </row>
    <row r="226" spans="2:25" ht="12.75" customHeight="1">
      <c r="B226" s="6"/>
      <c r="C226" s="5" t="s">
        <v>49</v>
      </c>
      <c r="E226" s="9"/>
      <c r="F226" s="10">
        <f aca="true" t="shared" si="159" ref="F226:P226">SUM(F223:F225)</f>
        <v>0</v>
      </c>
      <c r="G226" s="10">
        <f t="shared" si="159"/>
        <v>0</v>
      </c>
      <c r="H226" s="10">
        <f t="shared" si="159"/>
        <v>0</v>
      </c>
      <c r="I226" s="10">
        <f t="shared" si="159"/>
        <v>0</v>
      </c>
      <c r="J226" s="10">
        <f t="shared" si="159"/>
        <v>0</v>
      </c>
      <c r="K226" s="10">
        <f t="shared" si="159"/>
        <v>96000</v>
      </c>
      <c r="L226" s="10">
        <f t="shared" si="159"/>
        <v>87375.95890047392</v>
      </c>
      <c r="M226" s="10">
        <f t="shared" si="159"/>
        <v>77728.06511213619</v>
      </c>
      <c r="N226" s="10">
        <f t="shared" si="159"/>
        <v>66530.38583098183</v>
      </c>
      <c r="O226" s="10">
        <f t="shared" si="159"/>
        <v>77480.34069189764</v>
      </c>
      <c r="P226" s="10">
        <f t="shared" si="159"/>
        <v>81338.55778153405</v>
      </c>
      <c r="Q226" s="10">
        <f>SUM(Q223:Q225)</f>
        <v>82640.17641060753</v>
      </c>
      <c r="R226" s="10">
        <f>SUM(R223:R225)</f>
        <v>89939.67994031683</v>
      </c>
      <c r="S226" s="10">
        <f>SUM(S223:S225)</f>
        <v>85081.86003510356</v>
      </c>
      <c r="T226" s="10">
        <f aca="true" t="shared" si="160" ref="T226:Y226">SUM(T223:T225)</f>
        <v>80224.04012989027</v>
      </c>
      <c r="U226" s="10">
        <f t="shared" si="160"/>
        <v>75366.220224677</v>
      </c>
      <c r="V226" s="10">
        <f t="shared" si="160"/>
        <v>70508.40031946373</v>
      </c>
      <c r="W226" s="10">
        <f t="shared" si="160"/>
        <v>65650.58041425046</v>
      </c>
      <c r="X226" s="10">
        <f t="shared" si="160"/>
        <v>60792.760509037194</v>
      </c>
      <c r="Y226" s="10">
        <f t="shared" si="160"/>
        <v>60792.760509037194</v>
      </c>
    </row>
    <row r="227" spans="1:5" ht="12.75" customHeight="1">
      <c r="A227" s="5"/>
      <c r="B227" s="6"/>
      <c r="E227" s="9"/>
    </row>
    <row r="228" ht="12.75" customHeight="1">
      <c r="C228" s="7" t="s">
        <v>21</v>
      </c>
    </row>
    <row r="229" spans="1:25" ht="12.75" customHeight="1">
      <c r="A229" s="1" t="s">
        <v>30</v>
      </c>
      <c r="B229" t="s">
        <v>31</v>
      </c>
      <c r="C229" s="23">
        <v>0</v>
      </c>
      <c r="E229" s="6">
        <f>E$226*$C229</f>
        <v>0</v>
      </c>
      <c r="F229" s="6">
        <f>F$226*$C229</f>
        <v>0</v>
      </c>
      <c r="G229" s="6">
        <f>G$226*$C229</f>
        <v>0</v>
      </c>
      <c r="H229" s="6">
        <f>H$226*$C229</f>
        <v>0</v>
      </c>
      <c r="I229" s="6">
        <f>I$226*$C229</f>
        <v>0</v>
      </c>
      <c r="J229" s="6">
        <f>J$226*$C229</f>
        <v>0</v>
      </c>
      <c r="K229" s="6">
        <f>K$226*$C229</f>
        <v>0</v>
      </c>
      <c r="L229" s="6">
        <f>L$226*$C229</f>
        <v>0</v>
      </c>
      <c r="M229" s="6">
        <f>M$226*$C229</f>
        <v>0</v>
      </c>
      <c r="N229" s="6">
        <f>N$226*$C229</f>
        <v>0</v>
      </c>
      <c r="O229" s="6">
        <f>O$226*$C229</f>
        <v>0</v>
      </c>
      <c r="P229" s="6">
        <f>P$226*$C229</f>
        <v>0</v>
      </c>
      <c r="Q229" s="6">
        <f>Q$226*$C229</f>
        <v>0</v>
      </c>
      <c r="R229" s="6">
        <f>R$226*$C229</f>
        <v>0</v>
      </c>
      <c r="S229" s="6">
        <f>S$226*$C229</f>
        <v>0</v>
      </c>
      <c r="T229" s="6">
        <f>T$226*$C229</f>
        <v>0</v>
      </c>
      <c r="U229" s="6">
        <f>U$226*$C229</f>
        <v>0</v>
      </c>
      <c r="V229" s="6">
        <f>V$226*$C229</f>
        <v>0</v>
      </c>
      <c r="W229" s="6">
        <f>W$226*$C229</f>
        <v>0</v>
      </c>
      <c r="X229" s="6">
        <f>X$226*$C229</f>
        <v>0</v>
      </c>
      <c r="Y229" s="6">
        <f>Y$226*$C229</f>
        <v>0</v>
      </c>
    </row>
    <row r="230" spans="1:25" ht="12.75" customHeight="1">
      <c r="A230" s="1" t="s">
        <v>40</v>
      </c>
      <c r="B230" t="s">
        <v>45</v>
      </c>
      <c r="C230" s="23">
        <v>0</v>
      </c>
      <c r="E230" s="6">
        <f aca="true" t="shared" si="161" ref="E230:T243">E$226*$C230</f>
        <v>0</v>
      </c>
      <c r="F230" s="6">
        <f t="shared" si="161"/>
        <v>0</v>
      </c>
      <c r="G230" s="6">
        <f t="shared" si="161"/>
        <v>0</v>
      </c>
      <c r="H230" s="6">
        <f t="shared" si="161"/>
        <v>0</v>
      </c>
      <c r="I230" s="6">
        <f t="shared" si="161"/>
        <v>0</v>
      </c>
      <c r="J230" s="6">
        <f t="shared" si="161"/>
        <v>0</v>
      </c>
      <c r="K230" s="6">
        <f t="shared" si="161"/>
        <v>0</v>
      </c>
      <c r="L230" s="6">
        <f t="shared" si="161"/>
        <v>0</v>
      </c>
      <c r="M230" s="6">
        <f t="shared" si="161"/>
        <v>0</v>
      </c>
      <c r="N230" s="6">
        <f t="shared" si="161"/>
        <v>0</v>
      </c>
      <c r="O230" s="6">
        <f t="shared" si="161"/>
        <v>0</v>
      </c>
      <c r="P230" s="6">
        <f t="shared" si="161"/>
        <v>0</v>
      </c>
      <c r="Q230" s="6">
        <f t="shared" si="161"/>
        <v>0</v>
      </c>
      <c r="R230" s="6">
        <f t="shared" si="161"/>
        <v>0</v>
      </c>
      <c r="S230" s="6">
        <f t="shared" si="161"/>
        <v>0</v>
      </c>
      <c r="T230" s="6">
        <f t="shared" si="161"/>
        <v>0</v>
      </c>
      <c r="U230" s="6">
        <f>U$226*$C230</f>
        <v>0</v>
      </c>
      <c r="V230" s="6">
        <f>V$226*$C230</f>
        <v>0</v>
      </c>
      <c r="W230" s="6">
        <f>W$226*$C230</f>
        <v>0</v>
      </c>
      <c r="X230" s="6">
        <f>X$226*$C230</f>
        <v>0</v>
      </c>
      <c r="Y230" s="6">
        <f>Y$226*$C230</f>
        <v>0</v>
      </c>
    </row>
    <row r="231" spans="1:25" ht="12.75" customHeight="1">
      <c r="A231" s="1" t="s">
        <v>41</v>
      </c>
      <c r="B231" t="s">
        <v>44</v>
      </c>
      <c r="C231" s="23">
        <v>0</v>
      </c>
      <c r="E231" s="6">
        <f t="shared" si="161"/>
        <v>0</v>
      </c>
      <c r="F231" s="6">
        <f t="shared" si="161"/>
        <v>0</v>
      </c>
      <c r="G231" s="6">
        <f t="shared" si="161"/>
        <v>0</v>
      </c>
      <c r="H231" s="6">
        <f t="shared" si="161"/>
        <v>0</v>
      </c>
      <c r="I231" s="6">
        <f t="shared" si="161"/>
        <v>0</v>
      </c>
      <c r="J231" s="6">
        <f t="shared" si="161"/>
        <v>0</v>
      </c>
      <c r="K231" s="6">
        <f t="shared" si="161"/>
        <v>0</v>
      </c>
      <c r="L231" s="6">
        <f t="shared" si="161"/>
        <v>0</v>
      </c>
      <c r="M231" s="6">
        <f t="shared" si="161"/>
        <v>0</v>
      </c>
      <c r="N231" s="6">
        <f t="shared" si="161"/>
        <v>0</v>
      </c>
      <c r="O231" s="6">
        <f t="shared" si="161"/>
        <v>0</v>
      </c>
      <c r="P231" s="6">
        <f t="shared" si="161"/>
        <v>0</v>
      </c>
      <c r="Q231" s="6">
        <f t="shared" si="161"/>
        <v>0</v>
      </c>
      <c r="R231" s="6">
        <f t="shared" si="161"/>
        <v>0</v>
      </c>
      <c r="S231" s="6">
        <f t="shared" si="161"/>
        <v>0</v>
      </c>
      <c r="T231" s="6">
        <f>T$226*$C231</f>
        <v>0</v>
      </c>
      <c r="U231" s="6">
        <f>U$226*$C231</f>
        <v>0</v>
      </c>
      <c r="V231" s="6">
        <f>V$226*$C231</f>
        <v>0</v>
      </c>
      <c r="W231" s="6">
        <f>W$226*$C231</f>
        <v>0</v>
      </c>
      <c r="X231" s="6">
        <f>X$226*$C231</f>
        <v>0</v>
      </c>
      <c r="Y231" s="6">
        <f>Y$226*$C231</f>
        <v>0</v>
      </c>
    </row>
    <row r="232" spans="1:25" ht="12.75" customHeight="1">
      <c r="A232" s="1" t="s">
        <v>42</v>
      </c>
      <c r="B232" t="s">
        <v>43</v>
      </c>
      <c r="C232" s="23">
        <v>0</v>
      </c>
      <c r="E232" s="6">
        <f t="shared" si="161"/>
        <v>0</v>
      </c>
      <c r="F232" s="6">
        <f t="shared" si="161"/>
        <v>0</v>
      </c>
      <c r="G232" s="6">
        <f t="shared" si="161"/>
        <v>0</v>
      </c>
      <c r="H232" s="6">
        <f t="shared" si="161"/>
        <v>0</v>
      </c>
      <c r="I232" s="6">
        <f t="shared" si="161"/>
        <v>0</v>
      </c>
      <c r="J232" s="6">
        <f t="shared" si="161"/>
        <v>0</v>
      </c>
      <c r="K232" s="6">
        <f t="shared" si="161"/>
        <v>0</v>
      </c>
      <c r="L232" s="6">
        <f t="shared" si="161"/>
        <v>0</v>
      </c>
      <c r="M232" s="6">
        <f t="shared" si="161"/>
        <v>0</v>
      </c>
      <c r="N232" s="6">
        <f t="shared" si="161"/>
        <v>0</v>
      </c>
      <c r="O232" s="6">
        <f t="shared" si="161"/>
        <v>0</v>
      </c>
      <c r="P232" s="6">
        <f t="shared" si="161"/>
        <v>0</v>
      </c>
      <c r="Q232" s="6">
        <f t="shared" si="161"/>
        <v>0</v>
      </c>
      <c r="R232" s="6">
        <f t="shared" si="161"/>
        <v>0</v>
      </c>
      <c r="S232" s="6">
        <f t="shared" si="161"/>
        <v>0</v>
      </c>
      <c r="T232" s="6">
        <f>T$226*$C232</f>
        <v>0</v>
      </c>
      <c r="U232" s="6">
        <f>U$226*$C232</f>
        <v>0</v>
      </c>
      <c r="V232" s="6">
        <f>V$226*$C232</f>
        <v>0</v>
      </c>
      <c r="W232" s="6">
        <f>W$226*$C232</f>
        <v>0</v>
      </c>
      <c r="X232" s="6">
        <f>X$226*$C232</f>
        <v>0</v>
      </c>
      <c r="Y232" s="6">
        <f>Y$226*$C232</f>
        <v>0</v>
      </c>
    </row>
    <row r="233" spans="1:25" ht="12.75" customHeight="1">
      <c r="A233" s="1" t="s">
        <v>0</v>
      </c>
      <c r="B233" t="s">
        <v>9</v>
      </c>
      <c r="C233" s="23">
        <v>0.36</v>
      </c>
      <c r="E233" s="6">
        <f t="shared" si="161"/>
        <v>0</v>
      </c>
      <c r="F233" s="6">
        <f t="shared" si="161"/>
        <v>0</v>
      </c>
      <c r="G233" s="6">
        <f t="shared" si="161"/>
        <v>0</v>
      </c>
      <c r="H233" s="6">
        <f t="shared" si="161"/>
        <v>0</v>
      </c>
      <c r="I233" s="6">
        <f t="shared" si="161"/>
        <v>0</v>
      </c>
      <c r="J233" s="6">
        <f t="shared" si="161"/>
        <v>0</v>
      </c>
      <c r="K233" s="6">
        <f t="shared" si="161"/>
        <v>34560</v>
      </c>
      <c r="L233" s="6">
        <f t="shared" si="161"/>
        <v>31455.34520417061</v>
      </c>
      <c r="M233" s="6">
        <f t="shared" si="161"/>
        <v>27982.10344036903</v>
      </c>
      <c r="N233" s="6">
        <f t="shared" si="161"/>
        <v>23950.938899153458</v>
      </c>
      <c r="O233" s="6">
        <f t="shared" si="161"/>
        <v>27892.92264908315</v>
      </c>
      <c r="P233" s="6">
        <f t="shared" si="161"/>
        <v>29281.880801352258</v>
      </c>
      <c r="Q233" s="6">
        <f t="shared" si="161"/>
        <v>29750.46350781871</v>
      </c>
      <c r="R233" s="6">
        <f t="shared" si="161"/>
        <v>32378.284778514055</v>
      </c>
      <c r="S233" s="6">
        <f t="shared" si="161"/>
        <v>30629.46961263728</v>
      </c>
      <c r="T233" s="6">
        <f>T$226*$C233</f>
        <v>28880.654446760498</v>
      </c>
      <c r="U233" s="6">
        <f>U$226*$C233</f>
        <v>27131.83928088372</v>
      </c>
      <c r="V233" s="6">
        <f>V$226*$C233</f>
        <v>25383.02411500694</v>
      </c>
      <c r="W233" s="6">
        <f>W$226*$C233</f>
        <v>23634.208949130167</v>
      </c>
      <c r="X233" s="6">
        <f>X$226*$C233</f>
        <v>21885.39378325339</v>
      </c>
      <c r="Y233" s="6">
        <f>Y$226*$C233</f>
        <v>21885.39378325339</v>
      </c>
    </row>
    <row r="234" spans="1:25" ht="12.75" customHeight="1">
      <c r="A234" s="2" t="s">
        <v>1</v>
      </c>
      <c r="B234" t="s">
        <v>10</v>
      </c>
      <c r="C234" s="23">
        <v>0.3</v>
      </c>
      <c r="E234" s="6">
        <f t="shared" si="161"/>
        <v>0</v>
      </c>
      <c r="F234" s="6">
        <f t="shared" si="161"/>
        <v>0</v>
      </c>
      <c r="G234" s="6">
        <f t="shared" si="161"/>
        <v>0</v>
      </c>
      <c r="H234" s="6">
        <f t="shared" si="161"/>
        <v>0</v>
      </c>
      <c r="I234" s="6">
        <f t="shared" si="161"/>
        <v>0</v>
      </c>
      <c r="J234" s="6">
        <f t="shared" si="161"/>
        <v>0</v>
      </c>
      <c r="K234" s="6">
        <f t="shared" si="161"/>
        <v>28800</v>
      </c>
      <c r="L234" s="6">
        <f t="shared" si="161"/>
        <v>26212.787670142177</v>
      </c>
      <c r="M234" s="6">
        <f t="shared" si="161"/>
        <v>23318.419533640856</v>
      </c>
      <c r="N234" s="6">
        <f t="shared" si="161"/>
        <v>19959.11574929455</v>
      </c>
      <c r="O234" s="6">
        <f t="shared" si="161"/>
        <v>23244.102207569293</v>
      </c>
      <c r="P234" s="6">
        <f t="shared" si="161"/>
        <v>24401.567334460215</v>
      </c>
      <c r="Q234" s="6">
        <f t="shared" si="161"/>
        <v>24792.05292318226</v>
      </c>
      <c r="R234" s="6">
        <f t="shared" si="161"/>
        <v>26981.903982095046</v>
      </c>
      <c r="S234" s="6">
        <f t="shared" si="161"/>
        <v>25524.558010531066</v>
      </c>
      <c r="T234" s="6">
        <f>T$226*$C234</f>
        <v>24067.21203896708</v>
      </c>
      <c r="U234" s="6">
        <f>U$226*$C234</f>
        <v>22609.8660674031</v>
      </c>
      <c r="V234" s="6">
        <f>V$226*$C234</f>
        <v>21152.520095839118</v>
      </c>
      <c r="W234" s="6">
        <f>W$226*$C234</f>
        <v>19695.174124275138</v>
      </c>
      <c r="X234" s="6">
        <f>X$226*$C234</f>
        <v>18237.828152711158</v>
      </c>
      <c r="Y234" s="6">
        <f>Y$226*$C234</f>
        <v>18237.828152711158</v>
      </c>
    </row>
    <row r="235" spans="1:25" ht="12.75" customHeight="1">
      <c r="A235" s="2" t="s">
        <v>2</v>
      </c>
      <c r="B235" t="s">
        <v>11</v>
      </c>
      <c r="C235" s="23">
        <v>0</v>
      </c>
      <c r="E235" s="6">
        <f t="shared" si="161"/>
        <v>0</v>
      </c>
      <c r="F235" s="6">
        <f t="shared" si="161"/>
        <v>0</v>
      </c>
      <c r="G235" s="6">
        <f t="shared" si="161"/>
        <v>0</v>
      </c>
      <c r="H235" s="6">
        <f t="shared" si="161"/>
        <v>0</v>
      </c>
      <c r="I235" s="6">
        <f t="shared" si="161"/>
        <v>0</v>
      </c>
      <c r="J235" s="6">
        <f t="shared" si="161"/>
        <v>0</v>
      </c>
      <c r="K235" s="6">
        <f t="shared" si="161"/>
        <v>0</v>
      </c>
      <c r="L235" s="6">
        <f t="shared" si="161"/>
        <v>0</v>
      </c>
      <c r="M235" s="6">
        <f t="shared" si="161"/>
        <v>0</v>
      </c>
      <c r="N235" s="6">
        <f t="shared" si="161"/>
        <v>0</v>
      </c>
      <c r="O235" s="6">
        <f t="shared" si="161"/>
        <v>0</v>
      </c>
      <c r="P235" s="6">
        <f t="shared" si="161"/>
        <v>0</v>
      </c>
      <c r="Q235" s="6">
        <f t="shared" si="161"/>
        <v>0</v>
      </c>
      <c r="R235" s="6">
        <f t="shared" si="161"/>
        <v>0</v>
      </c>
      <c r="S235" s="6">
        <f t="shared" si="161"/>
        <v>0</v>
      </c>
      <c r="T235" s="6">
        <f>T$226*$C235</f>
        <v>0</v>
      </c>
      <c r="U235" s="6">
        <f>U$226*$C235</f>
        <v>0</v>
      </c>
      <c r="V235" s="6">
        <f>V$226*$C235</f>
        <v>0</v>
      </c>
      <c r="W235" s="6">
        <f>W$226*$C235</f>
        <v>0</v>
      </c>
      <c r="X235" s="6">
        <f>X$226*$C235</f>
        <v>0</v>
      </c>
      <c r="Y235" s="6">
        <f>Y$226*$C235</f>
        <v>0</v>
      </c>
    </row>
    <row r="236" spans="1:25" ht="12.75" customHeight="1">
      <c r="A236" s="2" t="s">
        <v>3</v>
      </c>
      <c r="B236" t="s">
        <v>12</v>
      </c>
      <c r="C236" s="23">
        <v>0</v>
      </c>
      <c r="E236" s="6">
        <f t="shared" si="161"/>
        <v>0</v>
      </c>
      <c r="F236" s="6">
        <f t="shared" si="161"/>
        <v>0</v>
      </c>
      <c r="G236" s="6">
        <f t="shared" si="161"/>
        <v>0</v>
      </c>
      <c r="H236" s="6">
        <f t="shared" si="161"/>
        <v>0</v>
      </c>
      <c r="I236" s="6">
        <f t="shared" si="161"/>
        <v>0</v>
      </c>
      <c r="J236" s="6">
        <f t="shared" si="161"/>
        <v>0</v>
      </c>
      <c r="K236" s="6">
        <f t="shared" si="161"/>
        <v>0</v>
      </c>
      <c r="L236" s="6">
        <f t="shared" si="161"/>
        <v>0</v>
      </c>
      <c r="M236" s="6">
        <f t="shared" si="161"/>
        <v>0</v>
      </c>
      <c r="N236" s="6">
        <f t="shared" si="161"/>
        <v>0</v>
      </c>
      <c r="O236" s="6">
        <f t="shared" si="161"/>
        <v>0</v>
      </c>
      <c r="P236" s="6">
        <f t="shared" si="161"/>
        <v>0</v>
      </c>
      <c r="Q236" s="6">
        <f t="shared" si="161"/>
        <v>0</v>
      </c>
      <c r="R236" s="6">
        <f t="shared" si="161"/>
        <v>0</v>
      </c>
      <c r="S236" s="6">
        <f t="shared" si="161"/>
        <v>0</v>
      </c>
      <c r="T236" s="6">
        <f>T$226*$C236</f>
        <v>0</v>
      </c>
      <c r="U236" s="6">
        <f>U$226*$C236</f>
        <v>0</v>
      </c>
      <c r="V236" s="6">
        <f>V$226*$C236</f>
        <v>0</v>
      </c>
      <c r="W236" s="6">
        <f>W$226*$C236</f>
        <v>0</v>
      </c>
      <c r="X236" s="6">
        <f>X$226*$C236</f>
        <v>0</v>
      </c>
      <c r="Y236" s="6">
        <f>Y$226*$C236</f>
        <v>0</v>
      </c>
    </row>
    <row r="237" spans="1:25" ht="12.75" customHeight="1">
      <c r="A237" s="2" t="s">
        <v>4</v>
      </c>
      <c r="B237" t="s">
        <v>13</v>
      </c>
      <c r="C237" s="23">
        <v>0</v>
      </c>
      <c r="E237" s="6">
        <f t="shared" si="161"/>
        <v>0</v>
      </c>
      <c r="F237" s="6">
        <f t="shared" si="161"/>
        <v>0</v>
      </c>
      <c r="G237" s="6">
        <f t="shared" si="161"/>
        <v>0</v>
      </c>
      <c r="H237" s="6">
        <f t="shared" si="161"/>
        <v>0</v>
      </c>
      <c r="I237" s="6">
        <f t="shared" si="161"/>
        <v>0</v>
      </c>
      <c r="J237" s="6">
        <f t="shared" si="161"/>
        <v>0</v>
      </c>
      <c r="K237" s="6">
        <f t="shared" si="161"/>
        <v>0</v>
      </c>
      <c r="L237" s="6">
        <f t="shared" si="161"/>
        <v>0</v>
      </c>
      <c r="M237" s="6">
        <f t="shared" si="161"/>
        <v>0</v>
      </c>
      <c r="N237" s="6">
        <f t="shared" si="161"/>
        <v>0</v>
      </c>
      <c r="O237" s="6">
        <f t="shared" si="161"/>
        <v>0</v>
      </c>
      <c r="P237" s="6">
        <f t="shared" si="161"/>
        <v>0</v>
      </c>
      <c r="Q237" s="6">
        <f t="shared" si="161"/>
        <v>0</v>
      </c>
      <c r="R237" s="6">
        <f t="shared" si="161"/>
        <v>0</v>
      </c>
      <c r="S237" s="6">
        <f t="shared" si="161"/>
        <v>0</v>
      </c>
      <c r="T237" s="6">
        <f>T$226*$C237</f>
        <v>0</v>
      </c>
      <c r="U237" s="6">
        <f>U$226*$C237</f>
        <v>0</v>
      </c>
      <c r="V237" s="6">
        <f>V$226*$C237</f>
        <v>0</v>
      </c>
      <c r="W237" s="6">
        <f>W$226*$C237</f>
        <v>0</v>
      </c>
      <c r="X237" s="6">
        <f>X$226*$C237</f>
        <v>0</v>
      </c>
      <c r="Y237" s="6">
        <f>Y$226*$C237</f>
        <v>0</v>
      </c>
    </row>
    <row r="238" spans="1:25" ht="12.75" customHeight="1">
      <c r="A238" s="2" t="s">
        <v>5</v>
      </c>
      <c r="B238" t="s">
        <v>14</v>
      </c>
      <c r="C238" s="23">
        <v>0</v>
      </c>
      <c r="E238" s="6">
        <f t="shared" si="161"/>
        <v>0</v>
      </c>
      <c r="F238" s="6">
        <f t="shared" si="161"/>
        <v>0</v>
      </c>
      <c r="G238" s="6">
        <f t="shared" si="161"/>
        <v>0</v>
      </c>
      <c r="H238" s="6">
        <f t="shared" si="161"/>
        <v>0</v>
      </c>
      <c r="I238" s="6">
        <f t="shared" si="161"/>
        <v>0</v>
      </c>
      <c r="J238" s="6">
        <f t="shared" si="161"/>
        <v>0</v>
      </c>
      <c r="K238" s="6">
        <f t="shared" si="161"/>
        <v>0</v>
      </c>
      <c r="L238" s="6">
        <f t="shared" si="161"/>
        <v>0</v>
      </c>
      <c r="M238" s="6">
        <f t="shared" si="161"/>
        <v>0</v>
      </c>
      <c r="N238" s="6">
        <f t="shared" si="161"/>
        <v>0</v>
      </c>
      <c r="O238" s="6">
        <f t="shared" si="161"/>
        <v>0</v>
      </c>
      <c r="P238" s="6">
        <f t="shared" si="161"/>
        <v>0</v>
      </c>
      <c r="Q238" s="6">
        <f t="shared" si="161"/>
        <v>0</v>
      </c>
      <c r="R238" s="6">
        <f t="shared" si="161"/>
        <v>0</v>
      </c>
      <c r="S238" s="6">
        <f t="shared" si="161"/>
        <v>0</v>
      </c>
      <c r="T238" s="6">
        <f>T$226*$C238</f>
        <v>0</v>
      </c>
      <c r="U238" s="6">
        <f>U$226*$C238</f>
        <v>0</v>
      </c>
      <c r="V238" s="6">
        <f>V$226*$C238</f>
        <v>0</v>
      </c>
      <c r="W238" s="6">
        <f>W$226*$C238</f>
        <v>0</v>
      </c>
      <c r="X238" s="6">
        <f>X$226*$C238</f>
        <v>0</v>
      </c>
      <c r="Y238" s="6">
        <f>Y$226*$C238</f>
        <v>0</v>
      </c>
    </row>
    <row r="239" spans="1:25" ht="12.75" customHeight="1">
      <c r="A239" s="2" t="s">
        <v>6</v>
      </c>
      <c r="B239" t="s">
        <v>15</v>
      </c>
      <c r="C239" s="23">
        <v>0</v>
      </c>
      <c r="E239" s="6">
        <f t="shared" si="161"/>
        <v>0</v>
      </c>
      <c r="F239" s="6">
        <f t="shared" si="161"/>
        <v>0</v>
      </c>
      <c r="G239" s="6">
        <f t="shared" si="161"/>
        <v>0</v>
      </c>
      <c r="H239" s="6">
        <f t="shared" si="161"/>
        <v>0</v>
      </c>
      <c r="I239" s="6">
        <f t="shared" si="161"/>
        <v>0</v>
      </c>
      <c r="J239" s="6">
        <f t="shared" si="161"/>
        <v>0</v>
      </c>
      <c r="K239" s="6">
        <f t="shared" si="161"/>
        <v>0</v>
      </c>
      <c r="L239" s="6">
        <f t="shared" si="161"/>
        <v>0</v>
      </c>
      <c r="M239" s="6">
        <f t="shared" si="161"/>
        <v>0</v>
      </c>
      <c r="N239" s="6">
        <f t="shared" si="161"/>
        <v>0</v>
      </c>
      <c r="O239" s="6">
        <f t="shared" si="161"/>
        <v>0</v>
      </c>
      <c r="P239" s="6">
        <f t="shared" si="161"/>
        <v>0</v>
      </c>
      <c r="Q239" s="6">
        <f t="shared" si="161"/>
        <v>0</v>
      </c>
      <c r="R239" s="6">
        <f t="shared" si="161"/>
        <v>0</v>
      </c>
      <c r="S239" s="6">
        <f t="shared" si="161"/>
        <v>0</v>
      </c>
      <c r="T239" s="6">
        <f>T$226*$C239</f>
        <v>0</v>
      </c>
      <c r="U239" s="6">
        <f>U$226*$C239</f>
        <v>0</v>
      </c>
      <c r="V239" s="6">
        <f>V$226*$C239</f>
        <v>0</v>
      </c>
      <c r="W239" s="6">
        <f>W$226*$C239</f>
        <v>0</v>
      </c>
      <c r="X239" s="6">
        <f>X$226*$C239</f>
        <v>0</v>
      </c>
      <c r="Y239" s="6">
        <f>Y$226*$C239</f>
        <v>0</v>
      </c>
    </row>
    <row r="240" spans="1:25" ht="12.75" customHeight="1">
      <c r="A240" s="2" t="s">
        <v>7</v>
      </c>
      <c r="B240" t="s">
        <v>16</v>
      </c>
      <c r="C240" s="23">
        <v>0</v>
      </c>
      <c r="E240" s="6">
        <f t="shared" si="161"/>
        <v>0</v>
      </c>
      <c r="F240" s="6">
        <f t="shared" si="161"/>
        <v>0</v>
      </c>
      <c r="G240" s="6">
        <f t="shared" si="161"/>
        <v>0</v>
      </c>
      <c r="H240" s="6">
        <f t="shared" si="161"/>
        <v>0</v>
      </c>
      <c r="I240" s="6">
        <f t="shared" si="161"/>
        <v>0</v>
      </c>
      <c r="J240" s="6">
        <f t="shared" si="161"/>
        <v>0</v>
      </c>
      <c r="K240" s="6">
        <f t="shared" si="161"/>
        <v>0</v>
      </c>
      <c r="L240" s="6">
        <f t="shared" si="161"/>
        <v>0</v>
      </c>
      <c r="M240" s="6">
        <f t="shared" si="161"/>
        <v>0</v>
      </c>
      <c r="N240" s="6">
        <f t="shared" si="161"/>
        <v>0</v>
      </c>
      <c r="O240" s="6">
        <f t="shared" si="161"/>
        <v>0</v>
      </c>
      <c r="P240" s="6">
        <f t="shared" si="161"/>
        <v>0</v>
      </c>
      <c r="Q240" s="6">
        <f t="shared" si="161"/>
        <v>0</v>
      </c>
      <c r="R240" s="6">
        <f t="shared" si="161"/>
        <v>0</v>
      </c>
      <c r="S240" s="6">
        <f t="shared" si="161"/>
        <v>0</v>
      </c>
      <c r="T240" s="6">
        <f>T$226*$C240</f>
        <v>0</v>
      </c>
      <c r="U240" s="6">
        <f>U$226*$C240</f>
        <v>0</v>
      </c>
      <c r="V240" s="6">
        <f>V$226*$C240</f>
        <v>0</v>
      </c>
      <c r="W240" s="6">
        <f>W$226*$C240</f>
        <v>0</v>
      </c>
      <c r="X240" s="6">
        <f>X$226*$C240</f>
        <v>0</v>
      </c>
      <c r="Y240" s="6">
        <f>Y$226*$C240</f>
        <v>0</v>
      </c>
    </row>
    <row r="241" spans="1:25" ht="12.75" customHeight="1">
      <c r="A241" s="41" t="s">
        <v>94</v>
      </c>
      <c r="B241" s="39" t="s">
        <v>93</v>
      </c>
      <c r="C241" s="23">
        <v>0.3</v>
      </c>
      <c r="E241" s="6">
        <f t="shared" si="161"/>
        <v>0</v>
      </c>
      <c r="F241" s="6">
        <f t="shared" si="161"/>
        <v>0</v>
      </c>
      <c r="G241" s="6">
        <f t="shared" si="161"/>
        <v>0</v>
      </c>
      <c r="H241" s="6">
        <f t="shared" si="161"/>
        <v>0</v>
      </c>
      <c r="I241" s="6">
        <f t="shared" si="161"/>
        <v>0</v>
      </c>
      <c r="J241" s="6">
        <f t="shared" si="161"/>
        <v>0</v>
      </c>
      <c r="K241" s="6">
        <f t="shared" si="161"/>
        <v>28800</v>
      </c>
      <c r="L241" s="6">
        <f t="shared" si="161"/>
        <v>26212.787670142177</v>
      </c>
      <c r="M241" s="6">
        <f t="shared" si="161"/>
        <v>23318.419533640856</v>
      </c>
      <c r="N241" s="6">
        <f t="shared" si="161"/>
        <v>19959.11574929455</v>
      </c>
      <c r="O241" s="6">
        <f t="shared" si="161"/>
        <v>23244.102207569293</v>
      </c>
      <c r="P241" s="6">
        <f t="shared" si="161"/>
        <v>24401.567334460215</v>
      </c>
      <c r="Q241" s="6">
        <f t="shared" si="161"/>
        <v>24792.05292318226</v>
      </c>
      <c r="R241" s="6">
        <f t="shared" si="161"/>
        <v>26981.903982095046</v>
      </c>
      <c r="S241" s="6">
        <f t="shared" si="161"/>
        <v>25524.558010531066</v>
      </c>
      <c r="T241" s="6">
        <f>T$226*$C241</f>
        <v>24067.21203896708</v>
      </c>
      <c r="U241" s="6">
        <f>U$226*$C241</f>
        <v>22609.8660674031</v>
      </c>
      <c r="V241" s="6">
        <f>V$226*$C241</f>
        <v>21152.520095839118</v>
      </c>
      <c r="W241" s="6">
        <f>W$226*$C241</f>
        <v>19695.174124275138</v>
      </c>
      <c r="X241" s="6">
        <f>X$226*$C241</f>
        <v>18237.828152711158</v>
      </c>
      <c r="Y241" s="6">
        <f>Y$226*$C241</f>
        <v>18237.828152711158</v>
      </c>
    </row>
    <row r="242" spans="1:25" ht="12.75" customHeight="1">
      <c r="A242" s="2" t="s">
        <v>28</v>
      </c>
      <c r="B242" t="s">
        <v>18</v>
      </c>
      <c r="C242" s="23">
        <v>0</v>
      </c>
      <c r="E242" s="6">
        <f t="shared" si="161"/>
        <v>0</v>
      </c>
      <c r="F242" s="6">
        <f t="shared" si="161"/>
        <v>0</v>
      </c>
      <c r="G242" s="6">
        <f t="shared" si="161"/>
        <v>0</v>
      </c>
      <c r="H242" s="6">
        <f t="shared" si="161"/>
        <v>0</v>
      </c>
      <c r="I242" s="6">
        <f t="shared" si="161"/>
        <v>0</v>
      </c>
      <c r="J242" s="6">
        <f t="shared" si="161"/>
        <v>0</v>
      </c>
      <c r="K242" s="6">
        <f t="shared" si="161"/>
        <v>0</v>
      </c>
      <c r="L242" s="6">
        <f t="shared" si="161"/>
        <v>0</v>
      </c>
      <c r="M242" s="6">
        <f t="shared" si="161"/>
        <v>0</v>
      </c>
      <c r="N242" s="6">
        <f t="shared" si="161"/>
        <v>0</v>
      </c>
      <c r="O242" s="6">
        <f t="shared" si="161"/>
        <v>0</v>
      </c>
      <c r="P242" s="6">
        <f t="shared" si="161"/>
        <v>0</v>
      </c>
      <c r="Q242" s="6">
        <f t="shared" si="161"/>
        <v>0</v>
      </c>
      <c r="R242" s="6">
        <f t="shared" si="161"/>
        <v>0</v>
      </c>
      <c r="S242" s="6">
        <f t="shared" si="161"/>
        <v>0</v>
      </c>
      <c r="T242" s="6">
        <f>T$226*$C242</f>
        <v>0</v>
      </c>
      <c r="U242" s="6">
        <f>U$226*$C242</f>
        <v>0</v>
      </c>
      <c r="V242" s="6">
        <f>V$226*$C242</f>
        <v>0</v>
      </c>
      <c r="W242" s="6">
        <f>W$226*$C242</f>
        <v>0</v>
      </c>
      <c r="X242" s="6">
        <f>X$226*$C242</f>
        <v>0</v>
      </c>
      <c r="Y242" s="6">
        <f>Y$226*$C242</f>
        <v>0</v>
      </c>
    </row>
    <row r="243" spans="1:25" ht="12.75" customHeight="1">
      <c r="A243" s="2" t="s">
        <v>29</v>
      </c>
      <c r="C243" s="23">
        <v>0.04</v>
      </c>
      <c r="E243" s="6">
        <f t="shared" si="161"/>
        <v>0</v>
      </c>
      <c r="F243" s="6">
        <f t="shared" si="161"/>
        <v>0</v>
      </c>
      <c r="G243" s="6">
        <f t="shared" si="161"/>
        <v>0</v>
      </c>
      <c r="H243" s="6">
        <f t="shared" si="161"/>
        <v>0</v>
      </c>
      <c r="I243" s="6">
        <f t="shared" si="161"/>
        <v>0</v>
      </c>
      <c r="J243" s="6">
        <f t="shared" si="161"/>
        <v>0</v>
      </c>
      <c r="K243" s="6">
        <f t="shared" si="161"/>
        <v>3840</v>
      </c>
      <c r="L243" s="6">
        <f t="shared" si="161"/>
        <v>3495.038356018957</v>
      </c>
      <c r="M243" s="6">
        <f t="shared" si="161"/>
        <v>3109.1226044854475</v>
      </c>
      <c r="N243" s="6">
        <f t="shared" si="161"/>
        <v>2661.2154332392734</v>
      </c>
      <c r="O243" s="6">
        <f t="shared" si="161"/>
        <v>3099.2136276759056</v>
      </c>
      <c r="P243" s="6">
        <f t="shared" si="161"/>
        <v>3253.542311261362</v>
      </c>
      <c r="Q243" s="6">
        <f t="shared" si="161"/>
        <v>3305.6070564243014</v>
      </c>
      <c r="R243" s="6">
        <f t="shared" si="161"/>
        <v>3597.587197612673</v>
      </c>
      <c r="S243" s="6">
        <f t="shared" si="161"/>
        <v>3403.2744014041423</v>
      </c>
      <c r="T243" s="6">
        <f>T$226*$C243</f>
        <v>3208.961605195611</v>
      </c>
      <c r="U243" s="6">
        <f>U$226*$C243</f>
        <v>3014.64880898708</v>
      </c>
      <c r="V243" s="6">
        <f>V$226*$C243</f>
        <v>2820.3360127785495</v>
      </c>
      <c r="W243" s="6">
        <f>W$226*$C243</f>
        <v>2626.0232165700186</v>
      </c>
      <c r="X243" s="6">
        <f>X$226*$C243</f>
        <v>2431.7104203614876</v>
      </c>
      <c r="Y243" s="6">
        <f>Y$226*$C243</f>
        <v>2431.7104203614876</v>
      </c>
    </row>
    <row r="244" ht="12.75" customHeight="1"/>
    <row r="245" ht="12.75" customHeight="1">
      <c r="E245" t="s">
        <v>23</v>
      </c>
    </row>
    <row r="246" ht="12.75" customHeight="1"/>
    <row r="247" spans="1:25" ht="12.75" customHeight="1">
      <c r="A247" s="1" t="s">
        <v>30</v>
      </c>
      <c r="B247" t="s">
        <v>31</v>
      </c>
      <c r="E247" s="6">
        <f>E21*E229</f>
        <v>0</v>
      </c>
      <c r="F247" s="6">
        <f aca="true" t="shared" si="162" ref="F247:P247">F21*F229</f>
        <v>0</v>
      </c>
      <c r="G247" s="6">
        <f t="shared" si="162"/>
        <v>0</v>
      </c>
      <c r="H247" s="6">
        <f t="shared" si="162"/>
        <v>0</v>
      </c>
      <c r="I247" s="6">
        <f t="shared" si="162"/>
        <v>0</v>
      </c>
      <c r="J247" s="6">
        <f t="shared" si="162"/>
        <v>0</v>
      </c>
      <c r="K247" s="6">
        <f t="shared" si="162"/>
        <v>0</v>
      </c>
      <c r="L247" s="6">
        <f t="shared" si="162"/>
        <v>0</v>
      </c>
      <c r="M247" s="6">
        <f t="shared" si="162"/>
        <v>0</v>
      </c>
      <c r="N247" s="6">
        <f t="shared" si="162"/>
        <v>0</v>
      </c>
      <c r="O247" s="6">
        <f t="shared" si="162"/>
        <v>0</v>
      </c>
      <c r="P247" s="6">
        <f t="shared" si="162"/>
        <v>0</v>
      </c>
      <c r="Q247" s="6">
        <f aca="true" t="shared" si="163" ref="Q247:S258">Q21*Q229</f>
        <v>0</v>
      </c>
      <c r="R247" s="6">
        <f t="shared" si="163"/>
        <v>0</v>
      </c>
      <c r="S247" s="6">
        <f t="shared" si="163"/>
        <v>0</v>
      </c>
      <c r="T247" s="6">
        <f aca="true" t="shared" si="164" ref="T247:Y247">T21*T229</f>
        <v>0</v>
      </c>
      <c r="U247" s="6">
        <f t="shared" si="164"/>
        <v>0</v>
      </c>
      <c r="V247" s="6">
        <f t="shared" si="164"/>
        <v>0</v>
      </c>
      <c r="W247" s="6">
        <f t="shared" si="164"/>
        <v>0</v>
      </c>
      <c r="X247" s="6">
        <f t="shared" si="164"/>
        <v>0</v>
      </c>
      <c r="Y247" s="6">
        <f t="shared" si="164"/>
        <v>0</v>
      </c>
    </row>
    <row r="248" spans="1:25" ht="12.75" customHeight="1">
      <c r="A248" s="1" t="s">
        <v>40</v>
      </c>
      <c r="B248" t="s">
        <v>45</v>
      </c>
      <c r="E248" s="6">
        <f aca="true" t="shared" si="165" ref="E248:P261">E22*E230</f>
        <v>0</v>
      </c>
      <c r="F248" s="6">
        <f t="shared" si="165"/>
        <v>0</v>
      </c>
      <c r="G248" s="6">
        <f t="shared" si="165"/>
        <v>0</v>
      </c>
      <c r="H248" s="6">
        <f t="shared" si="165"/>
        <v>0</v>
      </c>
      <c r="I248" s="6">
        <f t="shared" si="165"/>
        <v>0</v>
      </c>
      <c r="J248" s="6">
        <f t="shared" si="165"/>
        <v>0</v>
      </c>
      <c r="K248" s="6">
        <f t="shared" si="165"/>
        <v>0</v>
      </c>
      <c r="L248" s="6">
        <f t="shared" si="165"/>
        <v>0</v>
      </c>
      <c r="M248" s="6">
        <f t="shared" si="165"/>
        <v>0</v>
      </c>
      <c r="N248" s="6">
        <f t="shared" si="165"/>
        <v>0</v>
      </c>
      <c r="O248" s="6">
        <f t="shared" si="165"/>
        <v>0</v>
      </c>
      <c r="P248" s="6">
        <f t="shared" si="165"/>
        <v>0</v>
      </c>
      <c r="Q248" s="6">
        <f t="shared" si="163"/>
        <v>0</v>
      </c>
      <c r="R248" s="6">
        <f t="shared" si="163"/>
        <v>0</v>
      </c>
      <c r="S248" s="6">
        <f t="shared" si="163"/>
        <v>0</v>
      </c>
      <c r="T248" s="6">
        <f aca="true" t="shared" si="166" ref="T248:Y248">T22*T230</f>
        <v>0</v>
      </c>
      <c r="U248" s="6">
        <f t="shared" si="166"/>
        <v>0</v>
      </c>
      <c r="V248" s="6">
        <f t="shared" si="166"/>
        <v>0</v>
      </c>
      <c r="W248" s="6">
        <f t="shared" si="166"/>
        <v>0</v>
      </c>
      <c r="X248" s="6">
        <f t="shared" si="166"/>
        <v>0</v>
      </c>
      <c r="Y248" s="6">
        <f t="shared" si="166"/>
        <v>0</v>
      </c>
    </row>
    <row r="249" spans="1:25" ht="12.75" customHeight="1">
      <c r="A249" s="1" t="s">
        <v>41</v>
      </c>
      <c r="B249" t="s">
        <v>44</v>
      </c>
      <c r="E249" s="6">
        <f t="shared" si="165"/>
        <v>0</v>
      </c>
      <c r="F249" s="6">
        <f t="shared" si="165"/>
        <v>0</v>
      </c>
      <c r="G249" s="6">
        <f t="shared" si="165"/>
        <v>0</v>
      </c>
      <c r="H249" s="6">
        <f t="shared" si="165"/>
        <v>0</v>
      </c>
      <c r="I249" s="6">
        <f t="shared" si="165"/>
        <v>0</v>
      </c>
      <c r="J249" s="6">
        <f t="shared" si="165"/>
        <v>0</v>
      </c>
      <c r="K249" s="6">
        <f t="shared" si="165"/>
        <v>0</v>
      </c>
      <c r="L249" s="6">
        <f t="shared" si="165"/>
        <v>0</v>
      </c>
      <c r="M249" s="6">
        <f t="shared" si="165"/>
        <v>0</v>
      </c>
      <c r="N249" s="6">
        <f t="shared" si="165"/>
        <v>0</v>
      </c>
      <c r="O249" s="6">
        <f t="shared" si="165"/>
        <v>0</v>
      </c>
      <c r="P249" s="6">
        <f t="shared" si="165"/>
        <v>0</v>
      </c>
      <c r="Q249" s="6">
        <f t="shared" si="163"/>
        <v>0</v>
      </c>
      <c r="R249" s="6">
        <f t="shared" si="163"/>
        <v>0</v>
      </c>
      <c r="S249" s="6">
        <f t="shared" si="163"/>
        <v>0</v>
      </c>
      <c r="T249" s="6">
        <f aca="true" t="shared" si="167" ref="T249:Y249">T23*T231</f>
        <v>0</v>
      </c>
      <c r="U249" s="6">
        <f t="shared" si="167"/>
        <v>0</v>
      </c>
      <c r="V249" s="6">
        <f t="shared" si="167"/>
        <v>0</v>
      </c>
      <c r="W249" s="6">
        <f t="shared" si="167"/>
        <v>0</v>
      </c>
      <c r="X249" s="6">
        <f t="shared" si="167"/>
        <v>0</v>
      </c>
      <c r="Y249" s="6">
        <f t="shared" si="167"/>
        <v>0</v>
      </c>
    </row>
    <row r="250" spans="1:25" ht="12.75" customHeight="1">
      <c r="A250" s="1" t="s">
        <v>42</v>
      </c>
      <c r="B250" t="s">
        <v>43</v>
      </c>
      <c r="E250" s="6">
        <f t="shared" si="165"/>
        <v>0</v>
      </c>
      <c r="F250" s="6">
        <f t="shared" si="165"/>
        <v>0</v>
      </c>
      <c r="G250" s="6">
        <f t="shared" si="165"/>
        <v>0</v>
      </c>
      <c r="H250" s="6">
        <f t="shared" si="165"/>
        <v>0</v>
      </c>
      <c r="I250" s="6">
        <f t="shared" si="165"/>
        <v>0</v>
      </c>
      <c r="J250" s="6">
        <f t="shared" si="165"/>
        <v>0</v>
      </c>
      <c r="K250" s="6">
        <f t="shared" si="165"/>
        <v>0</v>
      </c>
      <c r="L250" s="6">
        <f t="shared" si="165"/>
        <v>0</v>
      </c>
      <c r="M250" s="6">
        <f t="shared" si="165"/>
        <v>0</v>
      </c>
      <c r="N250" s="6">
        <f t="shared" si="165"/>
        <v>0</v>
      </c>
      <c r="O250" s="6">
        <f t="shared" si="165"/>
        <v>0</v>
      </c>
      <c r="P250" s="6">
        <f t="shared" si="165"/>
        <v>0</v>
      </c>
      <c r="Q250" s="6">
        <f t="shared" si="163"/>
        <v>0</v>
      </c>
      <c r="R250" s="6">
        <f t="shared" si="163"/>
        <v>0</v>
      </c>
      <c r="S250" s="6">
        <f t="shared" si="163"/>
        <v>0</v>
      </c>
      <c r="T250" s="6">
        <f aca="true" t="shared" si="168" ref="T250:Y250">T24*T232</f>
        <v>0</v>
      </c>
      <c r="U250" s="6">
        <f t="shared" si="168"/>
        <v>0</v>
      </c>
      <c r="V250" s="6">
        <f t="shared" si="168"/>
        <v>0</v>
      </c>
      <c r="W250" s="6">
        <f t="shared" si="168"/>
        <v>0</v>
      </c>
      <c r="X250" s="6">
        <f t="shared" si="168"/>
        <v>0</v>
      </c>
      <c r="Y250" s="6">
        <f t="shared" si="168"/>
        <v>0</v>
      </c>
    </row>
    <row r="251" spans="1:25" ht="12.75" customHeight="1">
      <c r="A251" s="1" t="s">
        <v>0</v>
      </c>
      <c r="B251" t="s">
        <v>9</v>
      </c>
      <c r="E251" s="6">
        <f t="shared" si="165"/>
        <v>0</v>
      </c>
      <c r="F251" s="6">
        <f t="shared" si="165"/>
        <v>0</v>
      </c>
      <c r="G251" s="6">
        <f t="shared" si="165"/>
        <v>0</v>
      </c>
      <c r="H251" s="6">
        <f t="shared" si="165"/>
        <v>0</v>
      </c>
      <c r="I251" s="6">
        <f t="shared" si="165"/>
        <v>0</v>
      </c>
      <c r="J251" s="6">
        <f t="shared" si="165"/>
        <v>0</v>
      </c>
      <c r="K251" s="6">
        <f t="shared" si="165"/>
        <v>2823.5519999999997</v>
      </c>
      <c r="L251" s="6">
        <f t="shared" si="165"/>
        <v>2560.465099619488</v>
      </c>
      <c r="M251" s="6">
        <f t="shared" si="165"/>
        <v>1460.6657995872633</v>
      </c>
      <c r="N251" s="6">
        <f t="shared" si="165"/>
        <v>1005.9394337644453</v>
      </c>
      <c r="O251" s="6">
        <f t="shared" si="165"/>
        <v>588.5406678956545</v>
      </c>
      <c r="P251" s="6">
        <f t="shared" si="165"/>
        <v>644.2013776297496</v>
      </c>
      <c r="Q251" s="6">
        <f t="shared" si="163"/>
        <v>1484.5481290401535</v>
      </c>
      <c r="R251" s="6">
        <f t="shared" si="163"/>
        <v>0</v>
      </c>
      <c r="S251" s="6">
        <f t="shared" si="163"/>
        <v>0</v>
      </c>
      <c r="T251" s="6">
        <f aca="true" t="shared" si="169" ref="T251:Y251">T25*T233</f>
        <v>0</v>
      </c>
      <c r="U251" s="6">
        <f t="shared" si="169"/>
        <v>0</v>
      </c>
      <c r="V251" s="6">
        <f t="shared" si="169"/>
        <v>0</v>
      </c>
      <c r="W251" s="6">
        <f t="shared" si="169"/>
        <v>0</v>
      </c>
      <c r="X251" s="6">
        <f t="shared" si="169"/>
        <v>0</v>
      </c>
      <c r="Y251" s="6">
        <f t="shared" si="169"/>
        <v>0</v>
      </c>
    </row>
    <row r="252" spans="1:25" ht="12.75" customHeight="1">
      <c r="A252" s="2" t="s">
        <v>1</v>
      </c>
      <c r="B252" t="s">
        <v>10</v>
      </c>
      <c r="E252" s="6">
        <f t="shared" si="165"/>
        <v>0</v>
      </c>
      <c r="F252" s="6">
        <f t="shared" si="165"/>
        <v>0</v>
      </c>
      <c r="G252" s="6">
        <f t="shared" si="165"/>
        <v>0</v>
      </c>
      <c r="H252" s="6">
        <f t="shared" si="165"/>
        <v>0</v>
      </c>
      <c r="I252" s="6">
        <f t="shared" si="165"/>
        <v>0</v>
      </c>
      <c r="J252" s="6">
        <f t="shared" si="165"/>
        <v>0</v>
      </c>
      <c r="K252" s="6">
        <f t="shared" si="165"/>
        <v>-3044.16</v>
      </c>
      <c r="L252" s="6">
        <f t="shared" si="165"/>
        <v>-2875.542807414597</v>
      </c>
      <c r="M252" s="6">
        <f t="shared" si="165"/>
        <v>-4887.5407342511235</v>
      </c>
      <c r="N252" s="6">
        <f t="shared" si="165"/>
        <v>6257.182787403841</v>
      </c>
      <c r="O252" s="6">
        <f t="shared" si="165"/>
        <v>2910.1615963876757</v>
      </c>
      <c r="P252" s="6">
        <f t="shared" si="165"/>
        <v>1459.2137266007207</v>
      </c>
      <c r="Q252" s="6">
        <f t="shared" si="163"/>
        <v>3845.247408385568</v>
      </c>
      <c r="R252" s="6">
        <f t="shared" si="163"/>
        <v>0</v>
      </c>
      <c r="S252" s="6">
        <f t="shared" si="163"/>
        <v>0</v>
      </c>
      <c r="T252" s="6">
        <f aca="true" t="shared" si="170" ref="T252:Y252">T26*T234</f>
        <v>0</v>
      </c>
      <c r="U252" s="6">
        <f t="shared" si="170"/>
        <v>0</v>
      </c>
      <c r="V252" s="6">
        <f t="shared" si="170"/>
        <v>0</v>
      </c>
      <c r="W252" s="6">
        <f t="shared" si="170"/>
        <v>0</v>
      </c>
      <c r="X252" s="6">
        <f t="shared" si="170"/>
        <v>0</v>
      </c>
      <c r="Y252" s="6">
        <f t="shared" si="170"/>
        <v>0</v>
      </c>
    </row>
    <row r="253" spans="1:25" ht="12.75" customHeight="1">
      <c r="A253" s="2" t="s">
        <v>2</v>
      </c>
      <c r="B253" t="s">
        <v>11</v>
      </c>
      <c r="E253" s="6">
        <f t="shared" si="165"/>
        <v>0</v>
      </c>
      <c r="F253" s="6">
        <f t="shared" si="165"/>
        <v>0</v>
      </c>
      <c r="G253" s="6">
        <f t="shared" si="165"/>
        <v>0</v>
      </c>
      <c r="H253" s="6">
        <f t="shared" si="165"/>
        <v>0</v>
      </c>
      <c r="I253" s="6">
        <f t="shared" si="165"/>
        <v>0</v>
      </c>
      <c r="J253" s="6">
        <f t="shared" si="165"/>
        <v>0</v>
      </c>
      <c r="K253" s="6">
        <f t="shared" si="165"/>
        <v>0</v>
      </c>
      <c r="L253" s="6">
        <f t="shared" si="165"/>
        <v>0</v>
      </c>
      <c r="M253" s="6">
        <f t="shared" si="165"/>
        <v>0</v>
      </c>
      <c r="N253" s="6">
        <f t="shared" si="165"/>
        <v>0</v>
      </c>
      <c r="O253" s="6">
        <f t="shared" si="165"/>
        <v>0</v>
      </c>
      <c r="P253" s="6">
        <f t="shared" si="165"/>
        <v>0</v>
      </c>
      <c r="Q253" s="6">
        <f t="shared" si="163"/>
        <v>0</v>
      </c>
      <c r="R253" s="6">
        <f t="shared" si="163"/>
        <v>0</v>
      </c>
      <c r="S253" s="6">
        <f t="shared" si="163"/>
        <v>0</v>
      </c>
      <c r="T253" s="6">
        <f aca="true" t="shared" si="171" ref="T253:Y253">T27*T235</f>
        <v>0</v>
      </c>
      <c r="U253" s="6">
        <f t="shared" si="171"/>
        <v>0</v>
      </c>
      <c r="V253" s="6">
        <f t="shared" si="171"/>
        <v>0</v>
      </c>
      <c r="W253" s="6">
        <f t="shared" si="171"/>
        <v>0</v>
      </c>
      <c r="X253" s="6">
        <f t="shared" si="171"/>
        <v>0</v>
      </c>
      <c r="Y253" s="6">
        <f t="shared" si="171"/>
        <v>0</v>
      </c>
    </row>
    <row r="254" spans="1:25" ht="12.75" customHeight="1">
      <c r="A254" s="2" t="s">
        <v>3</v>
      </c>
      <c r="B254" t="s">
        <v>12</v>
      </c>
      <c r="E254" s="6">
        <f t="shared" si="165"/>
        <v>0</v>
      </c>
      <c r="F254" s="6">
        <f t="shared" si="165"/>
        <v>0</v>
      </c>
      <c r="G254" s="6">
        <f t="shared" si="165"/>
        <v>0</v>
      </c>
      <c r="H254" s="6">
        <f t="shared" si="165"/>
        <v>0</v>
      </c>
      <c r="I254" s="6">
        <f t="shared" si="165"/>
        <v>0</v>
      </c>
      <c r="J254" s="6">
        <f t="shared" si="165"/>
        <v>0</v>
      </c>
      <c r="K254" s="6">
        <f t="shared" si="165"/>
        <v>0</v>
      </c>
      <c r="L254" s="6">
        <f t="shared" si="165"/>
        <v>0</v>
      </c>
      <c r="M254" s="6">
        <f t="shared" si="165"/>
        <v>0</v>
      </c>
      <c r="N254" s="6">
        <f t="shared" si="165"/>
        <v>0</v>
      </c>
      <c r="O254" s="6">
        <f t="shared" si="165"/>
        <v>0</v>
      </c>
      <c r="P254" s="6">
        <f t="shared" si="165"/>
        <v>0</v>
      </c>
      <c r="Q254" s="6">
        <f t="shared" si="163"/>
        <v>0</v>
      </c>
      <c r="R254" s="6">
        <f t="shared" si="163"/>
        <v>0</v>
      </c>
      <c r="S254" s="6">
        <f t="shared" si="163"/>
        <v>0</v>
      </c>
      <c r="T254" s="6">
        <f aca="true" t="shared" si="172" ref="T254:Y254">T28*T236</f>
        <v>0</v>
      </c>
      <c r="U254" s="6">
        <f t="shared" si="172"/>
        <v>0</v>
      </c>
      <c r="V254" s="6">
        <f t="shared" si="172"/>
        <v>0</v>
      </c>
      <c r="W254" s="6">
        <f t="shared" si="172"/>
        <v>0</v>
      </c>
      <c r="X254" s="6">
        <f t="shared" si="172"/>
        <v>0</v>
      </c>
      <c r="Y254" s="6">
        <f t="shared" si="172"/>
        <v>0</v>
      </c>
    </row>
    <row r="255" spans="1:25" ht="12.75" customHeight="1">
      <c r="A255" s="2" t="s">
        <v>4</v>
      </c>
      <c r="B255" t="s">
        <v>13</v>
      </c>
      <c r="E255" s="6">
        <f t="shared" si="165"/>
        <v>0</v>
      </c>
      <c r="F255" s="6">
        <f t="shared" si="165"/>
        <v>0</v>
      </c>
      <c r="G255" s="6">
        <f t="shared" si="165"/>
        <v>0</v>
      </c>
      <c r="H255" s="6">
        <f t="shared" si="165"/>
        <v>0</v>
      </c>
      <c r="I255" s="6">
        <f t="shared" si="165"/>
        <v>0</v>
      </c>
      <c r="J255" s="6">
        <f t="shared" si="165"/>
        <v>0</v>
      </c>
      <c r="K255" s="6">
        <f t="shared" si="165"/>
        <v>0</v>
      </c>
      <c r="L255" s="6">
        <f t="shared" si="165"/>
        <v>0</v>
      </c>
      <c r="M255" s="6">
        <f t="shared" si="165"/>
        <v>0</v>
      </c>
      <c r="N255" s="6">
        <f t="shared" si="165"/>
        <v>0</v>
      </c>
      <c r="O255" s="6">
        <f t="shared" si="165"/>
        <v>0</v>
      </c>
      <c r="P255" s="6">
        <f t="shared" si="165"/>
        <v>0</v>
      </c>
      <c r="Q255" s="6">
        <f t="shared" si="163"/>
        <v>0</v>
      </c>
      <c r="R255" s="6">
        <f t="shared" si="163"/>
        <v>0</v>
      </c>
      <c r="S255" s="6">
        <f t="shared" si="163"/>
        <v>0</v>
      </c>
      <c r="T255" s="6">
        <f aca="true" t="shared" si="173" ref="T255:Y255">T29*T237</f>
        <v>0</v>
      </c>
      <c r="U255" s="6">
        <f t="shared" si="173"/>
        <v>0</v>
      </c>
      <c r="V255" s="6">
        <f t="shared" si="173"/>
        <v>0</v>
      </c>
      <c r="W255" s="6">
        <f t="shared" si="173"/>
        <v>0</v>
      </c>
      <c r="X255" s="6">
        <f t="shared" si="173"/>
        <v>0</v>
      </c>
      <c r="Y255" s="6">
        <f t="shared" si="173"/>
        <v>0</v>
      </c>
    </row>
    <row r="256" spans="1:25" ht="12.75" customHeight="1">
      <c r="A256" s="2" t="s">
        <v>5</v>
      </c>
      <c r="B256" t="s">
        <v>14</v>
      </c>
      <c r="E256" s="6">
        <f t="shared" si="165"/>
        <v>0</v>
      </c>
      <c r="F256" s="6">
        <f t="shared" si="165"/>
        <v>0</v>
      </c>
      <c r="G256" s="6">
        <f t="shared" si="165"/>
        <v>0</v>
      </c>
      <c r="H256" s="6">
        <f t="shared" si="165"/>
        <v>0</v>
      </c>
      <c r="I256" s="6">
        <f t="shared" si="165"/>
        <v>0</v>
      </c>
      <c r="J256" s="6">
        <f t="shared" si="165"/>
        <v>0</v>
      </c>
      <c r="K256" s="6">
        <f t="shared" si="165"/>
        <v>0</v>
      </c>
      <c r="L256" s="6">
        <f t="shared" si="165"/>
        <v>0</v>
      </c>
      <c r="M256" s="6">
        <f t="shared" si="165"/>
        <v>0</v>
      </c>
      <c r="N256" s="6">
        <f t="shared" si="165"/>
        <v>0</v>
      </c>
      <c r="O256" s="6">
        <f t="shared" si="165"/>
        <v>0</v>
      </c>
      <c r="P256" s="6">
        <f t="shared" si="165"/>
        <v>0</v>
      </c>
      <c r="Q256" s="6">
        <f t="shared" si="163"/>
        <v>0</v>
      </c>
      <c r="R256" s="6">
        <f t="shared" si="163"/>
        <v>0</v>
      </c>
      <c r="S256" s="6">
        <f t="shared" si="163"/>
        <v>0</v>
      </c>
      <c r="T256" s="6">
        <f aca="true" t="shared" si="174" ref="T256:Y256">T30*T238</f>
        <v>0</v>
      </c>
      <c r="U256" s="6">
        <f t="shared" si="174"/>
        <v>0</v>
      </c>
      <c r="V256" s="6">
        <f t="shared" si="174"/>
        <v>0</v>
      </c>
      <c r="W256" s="6">
        <f t="shared" si="174"/>
        <v>0</v>
      </c>
      <c r="X256" s="6">
        <f t="shared" si="174"/>
        <v>0</v>
      </c>
      <c r="Y256" s="6">
        <f t="shared" si="174"/>
        <v>0</v>
      </c>
    </row>
    <row r="257" spans="1:25" ht="12.75" customHeight="1">
      <c r="A257" s="2" t="s">
        <v>6</v>
      </c>
      <c r="B257" t="s">
        <v>15</v>
      </c>
      <c r="E257" s="6">
        <f t="shared" si="165"/>
        <v>0</v>
      </c>
      <c r="F257" s="6">
        <f t="shared" si="165"/>
        <v>0</v>
      </c>
      <c r="G257" s="6">
        <f t="shared" si="165"/>
        <v>0</v>
      </c>
      <c r="H257" s="6">
        <f t="shared" si="165"/>
        <v>0</v>
      </c>
      <c r="I257" s="6">
        <f t="shared" si="165"/>
        <v>0</v>
      </c>
      <c r="J257" s="6">
        <f t="shared" si="165"/>
        <v>0</v>
      </c>
      <c r="K257" s="6">
        <f t="shared" si="165"/>
        <v>0</v>
      </c>
      <c r="L257" s="6">
        <f t="shared" si="165"/>
        <v>0</v>
      </c>
      <c r="M257" s="6">
        <f t="shared" si="165"/>
        <v>0</v>
      </c>
      <c r="N257" s="6">
        <f t="shared" si="165"/>
        <v>0</v>
      </c>
      <c r="O257" s="6">
        <f t="shared" si="165"/>
        <v>0</v>
      </c>
      <c r="P257" s="6">
        <f t="shared" si="165"/>
        <v>0</v>
      </c>
      <c r="Q257" s="6">
        <f t="shared" si="163"/>
        <v>0</v>
      </c>
      <c r="R257" s="6">
        <f t="shared" si="163"/>
        <v>0</v>
      </c>
      <c r="S257" s="6">
        <f t="shared" si="163"/>
        <v>0</v>
      </c>
      <c r="T257" s="6">
        <f aca="true" t="shared" si="175" ref="T257:Y257">T31*T239</f>
        <v>0</v>
      </c>
      <c r="U257" s="6">
        <f t="shared" si="175"/>
        <v>0</v>
      </c>
      <c r="V257" s="6">
        <f t="shared" si="175"/>
        <v>0</v>
      </c>
      <c r="W257" s="6">
        <f t="shared" si="175"/>
        <v>0</v>
      </c>
      <c r="X257" s="6">
        <f t="shared" si="175"/>
        <v>0</v>
      </c>
      <c r="Y257" s="6">
        <f t="shared" si="175"/>
        <v>0</v>
      </c>
    </row>
    <row r="258" spans="1:25" ht="12.75" customHeight="1">
      <c r="A258" s="2" t="s">
        <v>7</v>
      </c>
      <c r="B258" t="s">
        <v>16</v>
      </c>
      <c r="E258" s="6">
        <f t="shared" si="165"/>
        <v>0</v>
      </c>
      <c r="F258" s="6">
        <f t="shared" si="165"/>
        <v>0</v>
      </c>
      <c r="G258" s="6">
        <f t="shared" si="165"/>
        <v>0</v>
      </c>
      <c r="H258" s="6">
        <f t="shared" si="165"/>
        <v>0</v>
      </c>
      <c r="I258" s="6">
        <f t="shared" si="165"/>
        <v>0</v>
      </c>
      <c r="J258" s="6">
        <f t="shared" si="165"/>
        <v>0</v>
      </c>
      <c r="K258" s="6">
        <f t="shared" si="165"/>
        <v>0</v>
      </c>
      <c r="L258" s="6">
        <f t="shared" si="165"/>
        <v>0</v>
      </c>
      <c r="M258" s="6">
        <f t="shared" si="165"/>
        <v>0</v>
      </c>
      <c r="N258" s="6">
        <f t="shared" si="165"/>
        <v>0</v>
      </c>
      <c r="O258" s="6">
        <f t="shared" si="165"/>
        <v>0</v>
      </c>
      <c r="P258" s="6">
        <f t="shared" si="165"/>
        <v>0</v>
      </c>
      <c r="Q258" s="6">
        <f t="shared" si="163"/>
        <v>0</v>
      </c>
      <c r="R258" s="6">
        <f t="shared" si="163"/>
        <v>0</v>
      </c>
      <c r="S258" s="6">
        <f t="shared" si="163"/>
        <v>0</v>
      </c>
      <c r="T258" s="6">
        <f aca="true" t="shared" si="176" ref="T258:Y258">T32*T240</f>
        <v>0</v>
      </c>
      <c r="U258" s="6">
        <f t="shared" si="176"/>
        <v>0</v>
      </c>
      <c r="V258" s="6">
        <f t="shared" si="176"/>
        <v>0</v>
      </c>
      <c r="W258" s="6">
        <f t="shared" si="176"/>
        <v>0</v>
      </c>
      <c r="X258" s="6">
        <f t="shared" si="176"/>
        <v>0</v>
      </c>
      <c r="Y258" s="6">
        <f t="shared" si="176"/>
        <v>0</v>
      </c>
    </row>
    <row r="259" spans="1:25" ht="12.75" customHeight="1">
      <c r="A259" s="41" t="s">
        <v>94</v>
      </c>
      <c r="B259" s="39" t="s">
        <v>93</v>
      </c>
      <c r="E259" s="6">
        <f>E38*E241</f>
        <v>0</v>
      </c>
      <c r="F259" s="6">
        <f aca="true" t="shared" si="177" ref="F259:P259">F38*F241</f>
        <v>0</v>
      </c>
      <c r="G259" s="6">
        <f t="shared" si="177"/>
        <v>0</v>
      </c>
      <c r="H259" s="6">
        <f t="shared" si="177"/>
        <v>0</v>
      </c>
      <c r="I259" s="6">
        <f t="shared" si="177"/>
        <v>0</v>
      </c>
      <c r="J259" s="6">
        <f t="shared" si="177"/>
        <v>0</v>
      </c>
      <c r="K259" s="6">
        <f t="shared" si="177"/>
        <v>-4495.679999999999</v>
      </c>
      <c r="L259" s="6">
        <f t="shared" si="177"/>
        <v>-5281.876715533649</v>
      </c>
      <c r="M259" s="6">
        <f t="shared" si="177"/>
        <v>-3516.4176656730406</v>
      </c>
      <c r="N259" s="6">
        <f t="shared" si="177"/>
        <v>8051.507293265421</v>
      </c>
      <c r="O259" s="6">
        <f t="shared" si="177"/>
        <v>4844.070900057441</v>
      </c>
      <c r="P259" s="6">
        <f t="shared" si="177"/>
        <v>3799.3240339754557</v>
      </c>
      <c r="Q259" s="6">
        <f>Q38*Q241</f>
        <v>6604.602898735754</v>
      </c>
      <c r="R259" s="6">
        <f>R38*R241</f>
        <v>0</v>
      </c>
      <c r="S259" s="6">
        <f>S38*S241</f>
        <v>0</v>
      </c>
      <c r="T259" s="6">
        <f aca="true" t="shared" si="178" ref="T259:Y259">T38*T241</f>
        <v>0</v>
      </c>
      <c r="U259" s="6">
        <f t="shared" si="178"/>
        <v>0</v>
      </c>
      <c r="V259" s="6">
        <f t="shared" si="178"/>
        <v>0</v>
      </c>
      <c r="W259" s="6">
        <f t="shared" si="178"/>
        <v>0</v>
      </c>
      <c r="X259" s="6">
        <f t="shared" si="178"/>
        <v>0</v>
      </c>
      <c r="Y259" s="6">
        <f t="shared" si="178"/>
        <v>0</v>
      </c>
    </row>
    <row r="260" spans="1:25" ht="12.75" customHeight="1">
      <c r="A260" s="2" t="s">
        <v>28</v>
      </c>
      <c r="B260" t="s">
        <v>18</v>
      </c>
      <c r="E260" s="6">
        <f t="shared" si="165"/>
        <v>0</v>
      </c>
      <c r="F260" s="6">
        <f t="shared" si="165"/>
        <v>0</v>
      </c>
      <c r="G260" s="6">
        <f t="shared" si="165"/>
        <v>0</v>
      </c>
      <c r="H260" s="6">
        <f t="shared" si="165"/>
        <v>0</v>
      </c>
      <c r="I260" s="6">
        <f t="shared" si="165"/>
        <v>0</v>
      </c>
      <c r="J260" s="6">
        <f t="shared" si="165"/>
        <v>0</v>
      </c>
      <c r="K260" s="6">
        <f t="shared" si="165"/>
        <v>0</v>
      </c>
      <c r="L260" s="6">
        <f t="shared" si="165"/>
        <v>0</v>
      </c>
      <c r="M260" s="6">
        <f t="shared" si="165"/>
        <v>0</v>
      </c>
      <c r="N260" s="6">
        <f t="shared" si="165"/>
        <v>0</v>
      </c>
      <c r="O260" s="6">
        <f t="shared" si="165"/>
        <v>0</v>
      </c>
      <c r="P260" s="6">
        <f t="shared" si="165"/>
        <v>0</v>
      </c>
      <c r="Q260" s="6">
        <f aca="true" t="shared" si="179" ref="Q260:S261">Q34*Q242</f>
        <v>0</v>
      </c>
      <c r="R260" s="6">
        <f t="shared" si="179"/>
        <v>0</v>
      </c>
      <c r="S260" s="6">
        <f t="shared" si="179"/>
        <v>0</v>
      </c>
      <c r="T260" s="6">
        <f aca="true" t="shared" si="180" ref="T260:Y260">T34*T242</f>
        <v>0</v>
      </c>
      <c r="U260" s="6">
        <f t="shared" si="180"/>
        <v>0</v>
      </c>
      <c r="V260" s="6">
        <f t="shared" si="180"/>
        <v>0</v>
      </c>
      <c r="W260" s="6">
        <f t="shared" si="180"/>
        <v>0</v>
      </c>
      <c r="X260" s="6">
        <f t="shared" si="180"/>
        <v>0</v>
      </c>
      <c r="Y260" s="6">
        <f t="shared" si="180"/>
        <v>0</v>
      </c>
    </row>
    <row r="261" spans="1:25" ht="12.75" customHeight="1">
      <c r="A261" s="2" t="s">
        <v>29</v>
      </c>
      <c r="E261" s="6">
        <f t="shared" si="165"/>
        <v>0</v>
      </c>
      <c r="F261" s="6">
        <f t="shared" si="165"/>
        <v>0</v>
      </c>
      <c r="G261" s="6">
        <f t="shared" si="165"/>
        <v>0</v>
      </c>
      <c r="H261" s="6">
        <f t="shared" si="165"/>
        <v>0</v>
      </c>
      <c r="I261" s="6">
        <f t="shared" si="165"/>
        <v>0</v>
      </c>
      <c r="J261" s="6">
        <f t="shared" si="165"/>
        <v>0</v>
      </c>
      <c r="K261" s="6">
        <f t="shared" si="165"/>
        <v>241.536</v>
      </c>
      <c r="L261" s="6">
        <f t="shared" si="165"/>
        <v>145.7430994459905</v>
      </c>
      <c r="M261" s="6">
        <f t="shared" si="165"/>
        <v>51.30052297400989</v>
      </c>
      <c r="N261" s="6">
        <f t="shared" si="165"/>
        <v>23.95093889915346</v>
      </c>
      <c r="O261" s="6">
        <f t="shared" si="165"/>
        <v>34.40127126720255</v>
      </c>
      <c r="P261" s="6">
        <f t="shared" si="165"/>
        <v>97.931623568967</v>
      </c>
      <c r="Q261" s="6">
        <f t="shared" si="179"/>
        <v>161.31362435350593</v>
      </c>
      <c r="R261" s="6">
        <f t="shared" si="179"/>
        <v>0</v>
      </c>
      <c r="S261" s="6">
        <f t="shared" si="179"/>
        <v>0</v>
      </c>
      <c r="T261" s="6">
        <f aca="true" t="shared" si="181" ref="T261:Y261">T35*T243</f>
        <v>0</v>
      </c>
      <c r="U261" s="6">
        <f t="shared" si="181"/>
        <v>0</v>
      </c>
      <c r="V261" s="6">
        <f t="shared" si="181"/>
        <v>0</v>
      </c>
      <c r="W261" s="6">
        <f t="shared" si="181"/>
        <v>0</v>
      </c>
      <c r="X261" s="6">
        <f t="shared" si="181"/>
        <v>0</v>
      </c>
      <c r="Y261" s="6">
        <f t="shared" si="181"/>
        <v>0</v>
      </c>
    </row>
    <row r="262" ht="12.75" customHeight="1"/>
    <row r="263" ht="12.75" customHeight="1">
      <c r="E263" s="9" t="s">
        <v>24</v>
      </c>
    </row>
    <row r="264" ht="12.75" customHeight="1"/>
    <row r="265" spans="1:25" ht="12.75" customHeight="1">
      <c r="A265" s="1" t="s">
        <v>30</v>
      </c>
      <c r="B265" t="s">
        <v>31</v>
      </c>
      <c r="E265" s="10">
        <f aca="true" t="shared" si="182" ref="E265:P265">E247+E229</f>
        <v>0</v>
      </c>
      <c r="F265" s="10">
        <f t="shared" si="182"/>
        <v>0</v>
      </c>
      <c r="G265" s="10">
        <f t="shared" si="182"/>
        <v>0</v>
      </c>
      <c r="H265" s="10">
        <f t="shared" si="182"/>
        <v>0</v>
      </c>
      <c r="I265" s="10">
        <f t="shared" si="182"/>
        <v>0</v>
      </c>
      <c r="J265" s="10">
        <f t="shared" si="182"/>
        <v>0</v>
      </c>
      <c r="K265" s="10">
        <f t="shared" si="182"/>
        <v>0</v>
      </c>
      <c r="L265" s="10">
        <f t="shared" si="182"/>
        <v>0</v>
      </c>
      <c r="M265" s="10">
        <f t="shared" si="182"/>
        <v>0</v>
      </c>
      <c r="N265" s="10">
        <f t="shared" si="182"/>
        <v>0</v>
      </c>
      <c r="O265" s="10">
        <f t="shared" si="182"/>
        <v>0</v>
      </c>
      <c r="P265" s="10">
        <f t="shared" si="182"/>
        <v>0</v>
      </c>
      <c r="Q265" s="10">
        <f>Q247+Q229</f>
        <v>0</v>
      </c>
      <c r="R265" s="10">
        <f>R247+R229</f>
        <v>0</v>
      </c>
      <c r="S265" s="10">
        <f>S247+S229</f>
        <v>0</v>
      </c>
      <c r="T265" s="10">
        <f aca="true" t="shared" si="183" ref="T265:Y265">T247+T229</f>
        <v>0</v>
      </c>
      <c r="U265" s="10">
        <f t="shared" si="183"/>
        <v>0</v>
      </c>
      <c r="V265" s="10">
        <f t="shared" si="183"/>
        <v>0</v>
      </c>
      <c r="W265" s="10">
        <f t="shared" si="183"/>
        <v>0</v>
      </c>
      <c r="X265" s="10">
        <f t="shared" si="183"/>
        <v>0</v>
      </c>
      <c r="Y265" s="10">
        <f t="shared" si="183"/>
        <v>0</v>
      </c>
    </row>
    <row r="266" spans="1:25" ht="12.75" customHeight="1">
      <c r="A266" s="1" t="s">
        <v>40</v>
      </c>
      <c r="B266" t="s">
        <v>45</v>
      </c>
      <c r="E266" s="10">
        <f aca="true" t="shared" si="184" ref="E266:O266">E248+E230</f>
        <v>0</v>
      </c>
      <c r="F266" s="10">
        <f t="shared" si="184"/>
        <v>0</v>
      </c>
      <c r="G266" s="10">
        <f t="shared" si="184"/>
        <v>0</v>
      </c>
      <c r="H266" s="10">
        <f t="shared" si="184"/>
        <v>0</v>
      </c>
      <c r="I266" s="10">
        <f t="shared" si="184"/>
        <v>0</v>
      </c>
      <c r="J266" s="10">
        <f t="shared" si="184"/>
        <v>0</v>
      </c>
      <c r="K266" s="10">
        <f t="shared" si="184"/>
        <v>0</v>
      </c>
      <c r="L266" s="10">
        <f t="shared" si="184"/>
        <v>0</v>
      </c>
      <c r="M266" s="10">
        <f t="shared" si="184"/>
        <v>0</v>
      </c>
      <c r="N266" s="10">
        <f t="shared" si="184"/>
        <v>0</v>
      </c>
      <c r="O266" s="10">
        <f t="shared" si="184"/>
        <v>0</v>
      </c>
      <c r="P266" s="10">
        <f aca="true" t="shared" si="185" ref="P266:S279">P248+P230</f>
        <v>0</v>
      </c>
      <c r="Q266" s="10">
        <f t="shared" si="185"/>
        <v>0</v>
      </c>
      <c r="R266" s="10">
        <f t="shared" si="185"/>
        <v>0</v>
      </c>
      <c r="S266" s="10">
        <f t="shared" si="185"/>
        <v>0</v>
      </c>
      <c r="T266" s="10">
        <f aca="true" t="shared" si="186" ref="T266:Y266">T248+T230</f>
        <v>0</v>
      </c>
      <c r="U266" s="10">
        <f t="shared" si="186"/>
        <v>0</v>
      </c>
      <c r="V266" s="10">
        <f t="shared" si="186"/>
        <v>0</v>
      </c>
      <c r="W266" s="10">
        <f t="shared" si="186"/>
        <v>0</v>
      </c>
      <c r="X266" s="10">
        <f t="shared" si="186"/>
        <v>0</v>
      </c>
      <c r="Y266" s="10">
        <f t="shared" si="186"/>
        <v>0</v>
      </c>
    </row>
    <row r="267" spans="1:25" ht="12.75" customHeight="1">
      <c r="A267" s="1" t="s">
        <v>41</v>
      </c>
      <c r="B267" t="s">
        <v>44</v>
      </c>
      <c r="E267" s="10">
        <f aca="true" t="shared" si="187" ref="E267:O267">E249+E231</f>
        <v>0</v>
      </c>
      <c r="F267" s="10">
        <f t="shared" si="187"/>
        <v>0</v>
      </c>
      <c r="G267" s="10">
        <f t="shared" si="187"/>
        <v>0</v>
      </c>
      <c r="H267" s="10">
        <f t="shared" si="187"/>
        <v>0</v>
      </c>
      <c r="I267" s="10">
        <f t="shared" si="187"/>
        <v>0</v>
      </c>
      <c r="J267" s="10">
        <f t="shared" si="187"/>
        <v>0</v>
      </c>
      <c r="K267" s="10">
        <f t="shared" si="187"/>
        <v>0</v>
      </c>
      <c r="L267" s="10">
        <f t="shared" si="187"/>
        <v>0</v>
      </c>
      <c r="M267" s="10">
        <f t="shared" si="187"/>
        <v>0</v>
      </c>
      <c r="N267" s="10">
        <f t="shared" si="187"/>
        <v>0</v>
      </c>
      <c r="O267" s="10">
        <f t="shared" si="187"/>
        <v>0</v>
      </c>
      <c r="P267" s="10">
        <f t="shared" si="185"/>
        <v>0</v>
      </c>
      <c r="Q267" s="10">
        <f t="shared" si="185"/>
        <v>0</v>
      </c>
      <c r="R267" s="10">
        <f t="shared" si="185"/>
        <v>0</v>
      </c>
      <c r="S267" s="10">
        <f t="shared" si="185"/>
        <v>0</v>
      </c>
      <c r="T267" s="10">
        <f aca="true" t="shared" si="188" ref="T267:Y267">T249+T231</f>
        <v>0</v>
      </c>
      <c r="U267" s="10">
        <f t="shared" si="188"/>
        <v>0</v>
      </c>
      <c r="V267" s="10">
        <f t="shared" si="188"/>
        <v>0</v>
      </c>
      <c r="W267" s="10">
        <f t="shared" si="188"/>
        <v>0</v>
      </c>
      <c r="X267" s="10">
        <f t="shared" si="188"/>
        <v>0</v>
      </c>
      <c r="Y267" s="10">
        <f t="shared" si="188"/>
        <v>0</v>
      </c>
    </row>
    <row r="268" spans="1:25" ht="12.75" customHeight="1">
      <c r="A268" s="1" t="s">
        <v>42</v>
      </c>
      <c r="B268" t="s">
        <v>43</v>
      </c>
      <c r="E268" s="10">
        <f aca="true" t="shared" si="189" ref="E268:O268">E250+E232</f>
        <v>0</v>
      </c>
      <c r="F268" s="10">
        <f t="shared" si="189"/>
        <v>0</v>
      </c>
      <c r="G268" s="10">
        <f t="shared" si="189"/>
        <v>0</v>
      </c>
      <c r="H268" s="10">
        <f t="shared" si="189"/>
        <v>0</v>
      </c>
      <c r="I268" s="10">
        <f t="shared" si="189"/>
        <v>0</v>
      </c>
      <c r="J268" s="10">
        <f t="shared" si="189"/>
        <v>0</v>
      </c>
      <c r="K268" s="10">
        <f t="shared" si="189"/>
        <v>0</v>
      </c>
      <c r="L268" s="10">
        <f t="shared" si="189"/>
        <v>0</v>
      </c>
      <c r="M268" s="10">
        <f t="shared" si="189"/>
        <v>0</v>
      </c>
      <c r="N268" s="10">
        <f t="shared" si="189"/>
        <v>0</v>
      </c>
      <c r="O268" s="10">
        <f t="shared" si="189"/>
        <v>0</v>
      </c>
      <c r="P268" s="10">
        <f t="shared" si="185"/>
        <v>0</v>
      </c>
      <c r="Q268" s="10">
        <f t="shared" si="185"/>
        <v>0</v>
      </c>
      <c r="R268" s="10">
        <f t="shared" si="185"/>
        <v>0</v>
      </c>
      <c r="S268" s="10">
        <f t="shared" si="185"/>
        <v>0</v>
      </c>
      <c r="T268" s="10">
        <f aca="true" t="shared" si="190" ref="T268:Y268">T250+T232</f>
        <v>0</v>
      </c>
      <c r="U268" s="10">
        <f t="shared" si="190"/>
        <v>0</v>
      </c>
      <c r="V268" s="10">
        <f t="shared" si="190"/>
        <v>0</v>
      </c>
      <c r="W268" s="10">
        <f t="shared" si="190"/>
        <v>0</v>
      </c>
      <c r="X268" s="10">
        <f t="shared" si="190"/>
        <v>0</v>
      </c>
      <c r="Y268" s="10">
        <f t="shared" si="190"/>
        <v>0</v>
      </c>
    </row>
    <row r="269" spans="1:25" ht="12.75" customHeight="1">
      <c r="A269" s="1" t="s">
        <v>0</v>
      </c>
      <c r="B269" t="s">
        <v>9</v>
      </c>
      <c r="E269" s="10">
        <f aca="true" t="shared" si="191" ref="E269:O269">E251+E233</f>
        <v>0</v>
      </c>
      <c r="F269" s="10">
        <f t="shared" si="191"/>
        <v>0</v>
      </c>
      <c r="G269" s="10">
        <f t="shared" si="191"/>
        <v>0</v>
      </c>
      <c r="H269" s="10">
        <f t="shared" si="191"/>
        <v>0</v>
      </c>
      <c r="I269" s="10">
        <f t="shared" si="191"/>
        <v>0</v>
      </c>
      <c r="J269" s="10">
        <f t="shared" si="191"/>
        <v>0</v>
      </c>
      <c r="K269" s="10">
        <f t="shared" si="191"/>
        <v>37383.551999999996</v>
      </c>
      <c r="L269" s="10">
        <f t="shared" si="191"/>
        <v>34015.8103037901</v>
      </c>
      <c r="M269" s="10">
        <f t="shared" si="191"/>
        <v>29442.76923995629</v>
      </c>
      <c r="N269" s="10">
        <f t="shared" si="191"/>
        <v>24956.878332917902</v>
      </c>
      <c r="O269" s="10">
        <f t="shared" si="191"/>
        <v>28481.463316978803</v>
      </c>
      <c r="P269" s="10">
        <f t="shared" si="185"/>
        <v>29926.082178982007</v>
      </c>
      <c r="Q269" s="10">
        <f t="shared" si="185"/>
        <v>31235.011636858864</v>
      </c>
      <c r="R269" s="10">
        <f t="shared" si="185"/>
        <v>32378.284778514055</v>
      </c>
      <c r="S269" s="10">
        <f t="shared" si="185"/>
        <v>30629.46961263728</v>
      </c>
      <c r="T269" s="10">
        <f aca="true" t="shared" si="192" ref="T269:Y269">T251+T233</f>
        <v>28880.654446760498</v>
      </c>
      <c r="U269" s="10">
        <f t="shared" si="192"/>
        <v>27131.83928088372</v>
      </c>
      <c r="V269" s="10">
        <f t="shared" si="192"/>
        <v>25383.02411500694</v>
      </c>
      <c r="W269" s="10">
        <f t="shared" si="192"/>
        <v>23634.208949130167</v>
      </c>
      <c r="X269" s="10">
        <f t="shared" si="192"/>
        <v>21885.39378325339</v>
      </c>
      <c r="Y269" s="10">
        <f t="shared" si="192"/>
        <v>21885.39378325339</v>
      </c>
    </row>
    <row r="270" spans="1:25" ht="12.75" customHeight="1">
      <c r="A270" s="2" t="s">
        <v>1</v>
      </c>
      <c r="B270" t="s">
        <v>10</v>
      </c>
      <c r="E270" s="10">
        <f aca="true" t="shared" si="193" ref="E270:O270">E252+E234</f>
        <v>0</v>
      </c>
      <c r="F270" s="10">
        <f t="shared" si="193"/>
        <v>0</v>
      </c>
      <c r="G270" s="10">
        <f t="shared" si="193"/>
        <v>0</v>
      </c>
      <c r="H270" s="10">
        <f t="shared" si="193"/>
        <v>0</v>
      </c>
      <c r="I270" s="10">
        <f t="shared" si="193"/>
        <v>0</v>
      </c>
      <c r="J270" s="10">
        <f t="shared" si="193"/>
        <v>0</v>
      </c>
      <c r="K270" s="10">
        <f t="shared" si="193"/>
        <v>25755.84</v>
      </c>
      <c r="L270" s="10">
        <f t="shared" si="193"/>
        <v>23337.24486272758</v>
      </c>
      <c r="M270" s="10">
        <f t="shared" si="193"/>
        <v>18430.87879938973</v>
      </c>
      <c r="N270" s="10">
        <f t="shared" si="193"/>
        <v>26216.298536698392</v>
      </c>
      <c r="O270" s="10">
        <f t="shared" si="193"/>
        <v>26154.26380395697</v>
      </c>
      <c r="P270" s="10">
        <f t="shared" si="185"/>
        <v>25860.781061060934</v>
      </c>
      <c r="Q270" s="10">
        <f t="shared" si="185"/>
        <v>28637.300331567825</v>
      </c>
      <c r="R270" s="10">
        <f t="shared" si="185"/>
        <v>26981.903982095046</v>
      </c>
      <c r="S270" s="10">
        <f t="shared" si="185"/>
        <v>25524.558010531066</v>
      </c>
      <c r="T270" s="10">
        <f aca="true" t="shared" si="194" ref="T270:Y270">T252+T234</f>
        <v>24067.21203896708</v>
      </c>
      <c r="U270" s="10">
        <f t="shared" si="194"/>
        <v>22609.8660674031</v>
      </c>
      <c r="V270" s="10">
        <f t="shared" si="194"/>
        <v>21152.520095839118</v>
      </c>
      <c r="W270" s="10">
        <f t="shared" si="194"/>
        <v>19695.174124275138</v>
      </c>
      <c r="X270" s="10">
        <f t="shared" si="194"/>
        <v>18237.828152711158</v>
      </c>
      <c r="Y270" s="10">
        <f t="shared" si="194"/>
        <v>18237.828152711158</v>
      </c>
    </row>
    <row r="271" spans="1:25" ht="12.75" customHeight="1">
      <c r="A271" s="2" t="s">
        <v>2</v>
      </c>
      <c r="B271" t="s">
        <v>11</v>
      </c>
      <c r="E271" s="10">
        <f aca="true" t="shared" si="195" ref="E271:O271">E253+E235</f>
        <v>0</v>
      </c>
      <c r="F271" s="10">
        <f t="shared" si="195"/>
        <v>0</v>
      </c>
      <c r="G271" s="10">
        <f t="shared" si="195"/>
        <v>0</v>
      </c>
      <c r="H271" s="10">
        <f t="shared" si="195"/>
        <v>0</v>
      </c>
      <c r="I271" s="10">
        <f t="shared" si="195"/>
        <v>0</v>
      </c>
      <c r="J271" s="10">
        <f t="shared" si="195"/>
        <v>0</v>
      </c>
      <c r="K271" s="10">
        <f t="shared" si="195"/>
        <v>0</v>
      </c>
      <c r="L271" s="10">
        <f t="shared" si="195"/>
        <v>0</v>
      </c>
      <c r="M271" s="10">
        <f t="shared" si="195"/>
        <v>0</v>
      </c>
      <c r="N271" s="10">
        <f t="shared" si="195"/>
        <v>0</v>
      </c>
      <c r="O271" s="10">
        <f t="shared" si="195"/>
        <v>0</v>
      </c>
      <c r="P271" s="10">
        <f t="shared" si="185"/>
        <v>0</v>
      </c>
      <c r="Q271" s="10">
        <f t="shared" si="185"/>
        <v>0</v>
      </c>
      <c r="R271" s="10">
        <f t="shared" si="185"/>
        <v>0</v>
      </c>
      <c r="S271" s="10">
        <f t="shared" si="185"/>
        <v>0</v>
      </c>
      <c r="T271" s="10">
        <f aca="true" t="shared" si="196" ref="T271:Y271">T253+T235</f>
        <v>0</v>
      </c>
      <c r="U271" s="10">
        <f t="shared" si="196"/>
        <v>0</v>
      </c>
      <c r="V271" s="10">
        <f t="shared" si="196"/>
        <v>0</v>
      </c>
      <c r="W271" s="10">
        <f t="shared" si="196"/>
        <v>0</v>
      </c>
      <c r="X271" s="10">
        <f t="shared" si="196"/>
        <v>0</v>
      </c>
      <c r="Y271" s="10">
        <f t="shared" si="196"/>
        <v>0</v>
      </c>
    </row>
    <row r="272" spans="1:25" ht="12.75" customHeight="1">
      <c r="A272" s="2" t="s">
        <v>3</v>
      </c>
      <c r="B272" t="s">
        <v>12</v>
      </c>
      <c r="E272" s="10">
        <f aca="true" t="shared" si="197" ref="E272:O272">E254+E236</f>
        <v>0</v>
      </c>
      <c r="F272" s="10">
        <f t="shared" si="197"/>
        <v>0</v>
      </c>
      <c r="G272" s="10">
        <f t="shared" si="197"/>
        <v>0</v>
      </c>
      <c r="H272" s="10">
        <f t="shared" si="197"/>
        <v>0</v>
      </c>
      <c r="I272" s="10">
        <f t="shared" si="197"/>
        <v>0</v>
      </c>
      <c r="J272" s="10">
        <f t="shared" si="197"/>
        <v>0</v>
      </c>
      <c r="K272" s="10">
        <f t="shared" si="197"/>
        <v>0</v>
      </c>
      <c r="L272" s="10">
        <f t="shared" si="197"/>
        <v>0</v>
      </c>
      <c r="M272" s="10">
        <f t="shared" si="197"/>
        <v>0</v>
      </c>
      <c r="N272" s="10">
        <f t="shared" si="197"/>
        <v>0</v>
      </c>
      <c r="O272" s="10">
        <f t="shared" si="197"/>
        <v>0</v>
      </c>
      <c r="P272" s="10">
        <f t="shared" si="185"/>
        <v>0</v>
      </c>
      <c r="Q272" s="10">
        <f t="shared" si="185"/>
        <v>0</v>
      </c>
      <c r="R272" s="10">
        <f t="shared" si="185"/>
        <v>0</v>
      </c>
      <c r="S272" s="10">
        <f t="shared" si="185"/>
        <v>0</v>
      </c>
      <c r="T272" s="10">
        <f aca="true" t="shared" si="198" ref="T272:Y272">T254+T236</f>
        <v>0</v>
      </c>
      <c r="U272" s="10">
        <f t="shared" si="198"/>
        <v>0</v>
      </c>
      <c r="V272" s="10">
        <f t="shared" si="198"/>
        <v>0</v>
      </c>
      <c r="W272" s="10">
        <f t="shared" si="198"/>
        <v>0</v>
      </c>
      <c r="X272" s="10">
        <f t="shared" si="198"/>
        <v>0</v>
      </c>
      <c r="Y272" s="10">
        <f t="shared" si="198"/>
        <v>0</v>
      </c>
    </row>
    <row r="273" spans="1:25" ht="12.75" customHeight="1">
      <c r="A273" s="2" t="s">
        <v>4</v>
      </c>
      <c r="B273" t="s">
        <v>13</v>
      </c>
      <c r="E273" s="10">
        <f aca="true" t="shared" si="199" ref="E273:O273">E255+E237</f>
        <v>0</v>
      </c>
      <c r="F273" s="10">
        <f t="shared" si="199"/>
        <v>0</v>
      </c>
      <c r="G273" s="10">
        <f t="shared" si="199"/>
        <v>0</v>
      </c>
      <c r="H273" s="10">
        <f t="shared" si="199"/>
        <v>0</v>
      </c>
      <c r="I273" s="10">
        <f t="shared" si="199"/>
        <v>0</v>
      </c>
      <c r="J273" s="10">
        <f t="shared" si="199"/>
        <v>0</v>
      </c>
      <c r="K273" s="10">
        <f t="shared" si="199"/>
        <v>0</v>
      </c>
      <c r="L273" s="10">
        <f t="shared" si="199"/>
        <v>0</v>
      </c>
      <c r="M273" s="10">
        <f t="shared" si="199"/>
        <v>0</v>
      </c>
      <c r="N273" s="10">
        <f t="shared" si="199"/>
        <v>0</v>
      </c>
      <c r="O273" s="10">
        <f t="shared" si="199"/>
        <v>0</v>
      </c>
      <c r="P273" s="10">
        <f t="shared" si="185"/>
        <v>0</v>
      </c>
      <c r="Q273" s="10">
        <f t="shared" si="185"/>
        <v>0</v>
      </c>
      <c r="R273" s="10">
        <f t="shared" si="185"/>
        <v>0</v>
      </c>
      <c r="S273" s="10">
        <f t="shared" si="185"/>
        <v>0</v>
      </c>
      <c r="T273" s="10">
        <f aca="true" t="shared" si="200" ref="T273:Y273">T255+T237</f>
        <v>0</v>
      </c>
      <c r="U273" s="10">
        <f t="shared" si="200"/>
        <v>0</v>
      </c>
      <c r="V273" s="10">
        <f t="shared" si="200"/>
        <v>0</v>
      </c>
      <c r="W273" s="10">
        <f t="shared" si="200"/>
        <v>0</v>
      </c>
      <c r="X273" s="10">
        <f t="shared" si="200"/>
        <v>0</v>
      </c>
      <c r="Y273" s="10">
        <f t="shared" si="200"/>
        <v>0</v>
      </c>
    </row>
    <row r="274" spans="1:25" ht="12.75" customHeight="1">
      <c r="A274" s="2" t="s">
        <v>5</v>
      </c>
      <c r="B274" t="s">
        <v>14</v>
      </c>
      <c r="E274" s="10">
        <f aca="true" t="shared" si="201" ref="E274:O274">E256+E238</f>
        <v>0</v>
      </c>
      <c r="F274" s="10">
        <f t="shared" si="201"/>
        <v>0</v>
      </c>
      <c r="G274" s="10">
        <f t="shared" si="201"/>
        <v>0</v>
      </c>
      <c r="H274" s="10">
        <f t="shared" si="201"/>
        <v>0</v>
      </c>
      <c r="I274" s="10">
        <f t="shared" si="201"/>
        <v>0</v>
      </c>
      <c r="J274" s="10">
        <f t="shared" si="201"/>
        <v>0</v>
      </c>
      <c r="K274" s="10">
        <f t="shared" si="201"/>
        <v>0</v>
      </c>
      <c r="L274" s="10">
        <f t="shared" si="201"/>
        <v>0</v>
      </c>
      <c r="M274" s="10">
        <f t="shared" si="201"/>
        <v>0</v>
      </c>
      <c r="N274" s="10">
        <f t="shared" si="201"/>
        <v>0</v>
      </c>
      <c r="O274" s="10">
        <f t="shared" si="201"/>
        <v>0</v>
      </c>
      <c r="P274" s="10">
        <f t="shared" si="185"/>
        <v>0</v>
      </c>
      <c r="Q274" s="10">
        <f t="shared" si="185"/>
        <v>0</v>
      </c>
      <c r="R274" s="10">
        <f t="shared" si="185"/>
        <v>0</v>
      </c>
      <c r="S274" s="10">
        <f t="shared" si="185"/>
        <v>0</v>
      </c>
      <c r="T274" s="10">
        <f aca="true" t="shared" si="202" ref="T274:Y274">T256+T238</f>
        <v>0</v>
      </c>
      <c r="U274" s="10">
        <f t="shared" si="202"/>
        <v>0</v>
      </c>
      <c r="V274" s="10">
        <f t="shared" si="202"/>
        <v>0</v>
      </c>
      <c r="W274" s="10">
        <f t="shared" si="202"/>
        <v>0</v>
      </c>
      <c r="X274" s="10">
        <f t="shared" si="202"/>
        <v>0</v>
      </c>
      <c r="Y274" s="10">
        <f t="shared" si="202"/>
        <v>0</v>
      </c>
    </row>
    <row r="275" spans="1:25" ht="12.75" customHeight="1">
      <c r="A275" s="2" t="s">
        <v>6</v>
      </c>
      <c r="B275" t="s">
        <v>15</v>
      </c>
      <c r="E275" s="10">
        <f aca="true" t="shared" si="203" ref="E275:O275">E257+E239</f>
        <v>0</v>
      </c>
      <c r="F275" s="10">
        <f t="shared" si="203"/>
        <v>0</v>
      </c>
      <c r="G275" s="10">
        <f t="shared" si="203"/>
        <v>0</v>
      </c>
      <c r="H275" s="10">
        <f t="shared" si="203"/>
        <v>0</v>
      </c>
      <c r="I275" s="10">
        <f t="shared" si="203"/>
        <v>0</v>
      </c>
      <c r="J275" s="10">
        <f t="shared" si="203"/>
        <v>0</v>
      </c>
      <c r="K275" s="10">
        <f t="shared" si="203"/>
        <v>0</v>
      </c>
      <c r="L275" s="10">
        <f t="shared" si="203"/>
        <v>0</v>
      </c>
      <c r="M275" s="10">
        <f t="shared" si="203"/>
        <v>0</v>
      </c>
      <c r="N275" s="10">
        <f t="shared" si="203"/>
        <v>0</v>
      </c>
      <c r="O275" s="10">
        <f t="shared" si="203"/>
        <v>0</v>
      </c>
      <c r="P275" s="10">
        <f t="shared" si="185"/>
        <v>0</v>
      </c>
      <c r="Q275" s="10">
        <f t="shared" si="185"/>
        <v>0</v>
      </c>
      <c r="R275" s="10">
        <f t="shared" si="185"/>
        <v>0</v>
      </c>
      <c r="S275" s="10">
        <f t="shared" si="185"/>
        <v>0</v>
      </c>
      <c r="T275" s="10">
        <f aca="true" t="shared" si="204" ref="T275:Y275">T257+T239</f>
        <v>0</v>
      </c>
      <c r="U275" s="10">
        <f t="shared" si="204"/>
        <v>0</v>
      </c>
      <c r="V275" s="10">
        <f t="shared" si="204"/>
        <v>0</v>
      </c>
      <c r="W275" s="10">
        <f t="shared" si="204"/>
        <v>0</v>
      </c>
      <c r="X275" s="10">
        <f t="shared" si="204"/>
        <v>0</v>
      </c>
      <c r="Y275" s="10">
        <f t="shared" si="204"/>
        <v>0</v>
      </c>
    </row>
    <row r="276" spans="1:25" ht="12.75" customHeight="1">
      <c r="A276" s="2" t="s">
        <v>7</v>
      </c>
      <c r="B276" t="s">
        <v>16</v>
      </c>
      <c r="E276" s="10">
        <f aca="true" t="shared" si="205" ref="E276:O276">E258+E240</f>
        <v>0</v>
      </c>
      <c r="F276" s="10">
        <f t="shared" si="205"/>
        <v>0</v>
      </c>
      <c r="G276" s="10">
        <f t="shared" si="205"/>
        <v>0</v>
      </c>
      <c r="H276" s="10">
        <f t="shared" si="205"/>
        <v>0</v>
      </c>
      <c r="I276" s="10">
        <f t="shared" si="205"/>
        <v>0</v>
      </c>
      <c r="J276" s="10">
        <f t="shared" si="205"/>
        <v>0</v>
      </c>
      <c r="K276" s="10">
        <f t="shared" si="205"/>
        <v>0</v>
      </c>
      <c r="L276" s="10">
        <f t="shared" si="205"/>
        <v>0</v>
      </c>
      <c r="M276" s="10">
        <f t="shared" si="205"/>
        <v>0</v>
      </c>
      <c r="N276" s="10">
        <f t="shared" si="205"/>
        <v>0</v>
      </c>
      <c r="O276" s="10">
        <f t="shared" si="205"/>
        <v>0</v>
      </c>
      <c r="P276" s="10">
        <f t="shared" si="185"/>
        <v>0</v>
      </c>
      <c r="Q276" s="10">
        <f t="shared" si="185"/>
        <v>0</v>
      </c>
      <c r="R276" s="10">
        <f t="shared" si="185"/>
        <v>0</v>
      </c>
      <c r="S276" s="10">
        <f t="shared" si="185"/>
        <v>0</v>
      </c>
      <c r="T276" s="10">
        <f aca="true" t="shared" si="206" ref="T276:Y276">T258+T240</f>
        <v>0</v>
      </c>
      <c r="U276" s="10">
        <f t="shared" si="206"/>
        <v>0</v>
      </c>
      <c r="V276" s="10">
        <f t="shared" si="206"/>
        <v>0</v>
      </c>
      <c r="W276" s="10">
        <f t="shared" si="206"/>
        <v>0</v>
      </c>
      <c r="X276" s="10">
        <f t="shared" si="206"/>
        <v>0</v>
      </c>
      <c r="Y276" s="10">
        <f t="shared" si="206"/>
        <v>0</v>
      </c>
    </row>
    <row r="277" spans="1:25" ht="12.75" customHeight="1">
      <c r="A277" s="41" t="s">
        <v>94</v>
      </c>
      <c r="B277" s="39" t="s">
        <v>93</v>
      </c>
      <c r="E277" s="10">
        <f aca="true" t="shared" si="207" ref="E277:O277">E259+E241</f>
        <v>0</v>
      </c>
      <c r="F277" s="10">
        <f t="shared" si="207"/>
        <v>0</v>
      </c>
      <c r="G277" s="10">
        <f t="shared" si="207"/>
        <v>0</v>
      </c>
      <c r="H277" s="10">
        <f t="shared" si="207"/>
        <v>0</v>
      </c>
      <c r="I277" s="10">
        <f t="shared" si="207"/>
        <v>0</v>
      </c>
      <c r="J277" s="10">
        <f t="shared" si="207"/>
        <v>0</v>
      </c>
      <c r="K277" s="10">
        <f t="shared" si="207"/>
        <v>24304.32</v>
      </c>
      <c r="L277" s="10">
        <f t="shared" si="207"/>
        <v>20930.910954608527</v>
      </c>
      <c r="M277" s="10">
        <f t="shared" si="207"/>
        <v>19802.001867967814</v>
      </c>
      <c r="N277" s="10">
        <f t="shared" si="207"/>
        <v>28010.62304255997</v>
      </c>
      <c r="O277" s="10">
        <f t="shared" si="207"/>
        <v>28088.17310762673</v>
      </c>
      <c r="P277" s="10">
        <f t="shared" si="185"/>
        <v>28200.89136843567</v>
      </c>
      <c r="Q277" s="10">
        <f t="shared" si="185"/>
        <v>31396.65582191801</v>
      </c>
      <c r="R277" s="10">
        <f t="shared" si="185"/>
        <v>26981.903982095046</v>
      </c>
      <c r="S277" s="10">
        <f t="shared" si="185"/>
        <v>25524.558010531066</v>
      </c>
      <c r="T277" s="10">
        <f aca="true" t="shared" si="208" ref="T277:Y277">T259+T241</f>
        <v>24067.21203896708</v>
      </c>
      <c r="U277" s="10">
        <f t="shared" si="208"/>
        <v>22609.8660674031</v>
      </c>
      <c r="V277" s="10">
        <f t="shared" si="208"/>
        <v>21152.520095839118</v>
      </c>
      <c r="W277" s="10">
        <f t="shared" si="208"/>
        <v>19695.174124275138</v>
      </c>
      <c r="X277" s="10">
        <f t="shared" si="208"/>
        <v>18237.828152711158</v>
      </c>
      <c r="Y277" s="10">
        <f t="shared" si="208"/>
        <v>18237.828152711158</v>
      </c>
    </row>
    <row r="278" spans="1:25" ht="12.75" customHeight="1">
      <c r="A278" s="2" t="s">
        <v>28</v>
      </c>
      <c r="B278" t="s">
        <v>18</v>
      </c>
      <c r="E278" s="10">
        <f aca="true" t="shared" si="209" ref="E278:O278">E260+E242</f>
        <v>0</v>
      </c>
      <c r="F278" s="10">
        <f t="shared" si="209"/>
        <v>0</v>
      </c>
      <c r="G278" s="10">
        <f t="shared" si="209"/>
        <v>0</v>
      </c>
      <c r="H278" s="10">
        <f t="shared" si="209"/>
        <v>0</v>
      </c>
      <c r="I278" s="10">
        <f t="shared" si="209"/>
        <v>0</v>
      </c>
      <c r="J278" s="10">
        <f t="shared" si="209"/>
        <v>0</v>
      </c>
      <c r="K278" s="10">
        <f t="shared" si="209"/>
        <v>0</v>
      </c>
      <c r="L278" s="10">
        <f t="shared" si="209"/>
        <v>0</v>
      </c>
      <c r="M278" s="10">
        <f t="shared" si="209"/>
        <v>0</v>
      </c>
      <c r="N278" s="10">
        <f t="shared" si="209"/>
        <v>0</v>
      </c>
      <c r="O278" s="10">
        <f t="shared" si="209"/>
        <v>0</v>
      </c>
      <c r="P278" s="10">
        <f t="shared" si="185"/>
        <v>0</v>
      </c>
      <c r="Q278" s="10">
        <f t="shared" si="185"/>
        <v>0</v>
      </c>
      <c r="R278" s="10">
        <f t="shared" si="185"/>
        <v>0</v>
      </c>
      <c r="S278" s="10">
        <f t="shared" si="185"/>
        <v>0</v>
      </c>
      <c r="T278" s="10">
        <f aca="true" t="shared" si="210" ref="T278:Y278">T260+T242</f>
        <v>0</v>
      </c>
      <c r="U278" s="10">
        <f t="shared" si="210"/>
        <v>0</v>
      </c>
      <c r="V278" s="10">
        <f t="shared" si="210"/>
        <v>0</v>
      </c>
      <c r="W278" s="10">
        <f t="shared" si="210"/>
        <v>0</v>
      </c>
      <c r="X278" s="10">
        <f t="shared" si="210"/>
        <v>0</v>
      </c>
      <c r="Y278" s="10">
        <f t="shared" si="210"/>
        <v>0</v>
      </c>
    </row>
    <row r="279" spans="1:25" ht="12.75" customHeight="1">
      <c r="A279" s="2" t="s">
        <v>29</v>
      </c>
      <c r="E279" s="10">
        <f aca="true" t="shared" si="211" ref="E279:O279">E261+E243</f>
        <v>0</v>
      </c>
      <c r="F279" s="10">
        <f t="shared" si="211"/>
        <v>0</v>
      </c>
      <c r="G279" s="10">
        <f t="shared" si="211"/>
        <v>0</v>
      </c>
      <c r="H279" s="10">
        <f t="shared" si="211"/>
        <v>0</v>
      </c>
      <c r="I279" s="10">
        <f t="shared" si="211"/>
        <v>0</v>
      </c>
      <c r="J279" s="10">
        <f t="shared" si="211"/>
        <v>0</v>
      </c>
      <c r="K279" s="10">
        <f t="shared" si="211"/>
        <v>4081.536</v>
      </c>
      <c r="L279" s="10">
        <f t="shared" si="211"/>
        <v>3640.7814554649476</v>
      </c>
      <c r="M279" s="10">
        <f t="shared" si="211"/>
        <v>3160.423127459457</v>
      </c>
      <c r="N279" s="10">
        <f t="shared" si="211"/>
        <v>2685.1663721384266</v>
      </c>
      <c r="O279" s="10">
        <f t="shared" si="211"/>
        <v>3133.614898943108</v>
      </c>
      <c r="P279" s="10">
        <f t="shared" si="185"/>
        <v>3351.473934830329</v>
      </c>
      <c r="Q279" s="10">
        <f t="shared" si="185"/>
        <v>3466.9206807778073</v>
      </c>
      <c r="R279" s="10">
        <f t="shared" si="185"/>
        <v>3597.587197612673</v>
      </c>
      <c r="S279" s="10">
        <f t="shared" si="185"/>
        <v>3403.2744014041423</v>
      </c>
      <c r="T279" s="10">
        <f aca="true" t="shared" si="212" ref="T279:Y279">T261+T243</f>
        <v>3208.961605195611</v>
      </c>
      <c r="U279" s="10">
        <f t="shared" si="212"/>
        <v>3014.64880898708</v>
      </c>
      <c r="V279" s="10">
        <f t="shared" si="212"/>
        <v>2820.3360127785495</v>
      </c>
      <c r="W279" s="10">
        <f t="shared" si="212"/>
        <v>2626.0232165700186</v>
      </c>
      <c r="X279" s="10">
        <f t="shared" si="212"/>
        <v>2431.7104203614876</v>
      </c>
      <c r="Y279" s="10">
        <f t="shared" si="212"/>
        <v>2431.7104203614876</v>
      </c>
    </row>
    <row r="280" ht="12.75" customHeight="1"/>
    <row r="281" spans="1:25" ht="12.75" customHeight="1">
      <c r="A281" s="2" t="s">
        <v>46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aca="true" t="shared" si="213" ref="K281:Y281">-K$17*(1-$B$8)</f>
        <v>0</v>
      </c>
      <c r="L281" s="10">
        <f t="shared" si="213"/>
        <v>0</v>
      </c>
      <c r="M281" s="10">
        <f t="shared" si="213"/>
        <v>0</v>
      </c>
      <c r="N281" s="10">
        <f t="shared" si="213"/>
        <v>0</v>
      </c>
      <c r="O281" s="10">
        <f t="shared" si="213"/>
        <v>0</v>
      </c>
      <c r="P281" s="10">
        <f t="shared" si="213"/>
        <v>0</v>
      </c>
      <c r="Q281" s="10">
        <f t="shared" si="213"/>
        <v>0</v>
      </c>
      <c r="R281" s="10">
        <f t="shared" si="213"/>
        <v>0</v>
      </c>
      <c r="S281" s="10">
        <f t="shared" si="213"/>
        <v>0</v>
      </c>
      <c r="T281" s="10">
        <f t="shared" si="213"/>
        <v>0</v>
      </c>
      <c r="U281" s="10">
        <f t="shared" si="213"/>
        <v>0</v>
      </c>
      <c r="V281" s="10">
        <f t="shared" si="213"/>
        <v>0</v>
      </c>
      <c r="W281" s="10">
        <f t="shared" si="213"/>
        <v>0</v>
      </c>
      <c r="X281" s="10">
        <f t="shared" si="213"/>
        <v>0</v>
      </c>
      <c r="Y281" s="10">
        <f t="shared" si="213"/>
        <v>0</v>
      </c>
    </row>
    <row r="282" spans="1:25" ht="12.75" customHeight="1">
      <c r="A282" s="2" t="s">
        <v>26</v>
      </c>
      <c r="F282" s="6">
        <f aca="true" t="shared" si="214" ref="F282:O282">-F223*$B$7*(1-$B$8)</f>
        <v>0</v>
      </c>
      <c r="G282" s="6">
        <f t="shared" si="214"/>
        <v>0</v>
      </c>
      <c r="H282" s="6">
        <f t="shared" si="214"/>
        <v>0</v>
      </c>
      <c r="I282" s="6">
        <f t="shared" si="214"/>
        <v>0</v>
      </c>
      <c r="J282" s="6">
        <f t="shared" si="214"/>
        <v>0</v>
      </c>
      <c r="K282" s="6">
        <f t="shared" si="214"/>
        <v>0</v>
      </c>
      <c r="L282" s="6">
        <f t="shared" si="214"/>
        <v>0</v>
      </c>
      <c r="M282" s="6">
        <f t="shared" si="214"/>
        <v>0</v>
      </c>
      <c r="N282" s="6">
        <f t="shared" si="214"/>
        <v>0</v>
      </c>
      <c r="O282" s="6">
        <f t="shared" si="214"/>
        <v>0</v>
      </c>
      <c r="P282" s="6">
        <f>-P223*$B$7*(1-$B$8)</f>
        <v>0</v>
      </c>
      <c r="Q282" s="6">
        <f>-Q223*$B$7*(1-$B$8)</f>
        <v>0</v>
      </c>
      <c r="R282" s="6">
        <f>-R223*$B$7*(1-$B$8)</f>
        <v>0</v>
      </c>
      <c r="S282" s="6">
        <f>-S223*$B$7*(1-$B$8)</f>
        <v>0</v>
      </c>
      <c r="T282" s="6">
        <f aca="true" t="shared" si="215" ref="T282:Y282">-T223*$B$7*(1-$B$8)</f>
        <v>0</v>
      </c>
      <c r="U282" s="6">
        <f t="shared" si="215"/>
        <v>0</v>
      </c>
      <c r="V282" s="6">
        <f t="shared" si="215"/>
        <v>0</v>
      </c>
      <c r="W282" s="6">
        <f t="shared" si="215"/>
        <v>0</v>
      </c>
      <c r="X282" s="6">
        <f t="shared" si="215"/>
        <v>0</v>
      </c>
      <c r="Y282" s="6">
        <f t="shared" si="215"/>
        <v>0</v>
      </c>
    </row>
    <row r="283" ht="12.75" customHeight="1"/>
    <row r="284" spans="1:25" ht="12.75" customHeight="1">
      <c r="A284" s="2" t="s">
        <v>27</v>
      </c>
      <c r="E284" s="10">
        <f>SUM(E265:E283)</f>
        <v>0</v>
      </c>
      <c r="F284" s="10">
        <f>SUM(F265:F283)</f>
        <v>0</v>
      </c>
      <c r="G284" s="10">
        <f>SUM(G265:G283)</f>
        <v>0</v>
      </c>
      <c r="H284" s="10">
        <f>SUM(H265:H283)</f>
        <v>0</v>
      </c>
      <c r="I284" s="10">
        <f>SUM(I265:I283)</f>
        <v>0</v>
      </c>
      <c r="J284" s="10">
        <f>$B$5</f>
        <v>100000</v>
      </c>
      <c r="K284" s="10">
        <f aca="true" t="shared" si="216" ref="K284:P284">SUM(K265:K283)</f>
        <v>91525.24799999999</v>
      </c>
      <c r="L284" s="10">
        <f t="shared" si="216"/>
        <v>81924.74757659117</v>
      </c>
      <c r="M284" s="10">
        <f t="shared" si="216"/>
        <v>70836.0730347733</v>
      </c>
      <c r="N284" s="10">
        <f t="shared" si="216"/>
        <v>81868.9662843147</v>
      </c>
      <c r="O284" s="10">
        <f t="shared" si="216"/>
        <v>85857.51512750561</v>
      </c>
      <c r="P284" s="10">
        <f t="shared" si="216"/>
        <v>87339.22854330894</v>
      </c>
      <c r="Q284" s="10">
        <f>SUM(Q265:Q283)</f>
        <v>94735.88847112251</v>
      </c>
      <c r="R284" s="10">
        <f>SUM(R265:R283)</f>
        <v>89939.67994031683</v>
      </c>
      <c r="S284" s="10">
        <f>SUM(S265:S283)</f>
        <v>85081.86003510354</v>
      </c>
      <c r="T284" s="10">
        <f aca="true" t="shared" si="217" ref="T284:Y284">SUM(T265:T283)</f>
        <v>80224.04012989027</v>
      </c>
      <c r="U284" s="10">
        <f t="shared" si="217"/>
        <v>75366.220224677</v>
      </c>
      <c r="V284" s="10">
        <f t="shared" si="217"/>
        <v>70508.40031946373</v>
      </c>
      <c r="W284" s="10">
        <f t="shared" si="217"/>
        <v>65650.58041425046</v>
      </c>
      <c r="X284" s="10">
        <f t="shared" si="217"/>
        <v>60792.760509037194</v>
      </c>
      <c r="Y284" s="10">
        <f t="shared" si="217"/>
        <v>60792.760509037194</v>
      </c>
    </row>
    <row r="285" ht="12.75" customHeight="1"/>
    <row r="286" ht="12.75" customHeight="1"/>
    <row r="287" ht="12.75" customHeight="1"/>
    <row r="288" ht="12.75" customHeight="1">
      <c r="A288" s="26" t="s">
        <v>61</v>
      </c>
    </row>
    <row r="289" spans="1:5" ht="12.75" customHeight="1">
      <c r="A289" s="5"/>
      <c r="E289" s="9" t="s">
        <v>22</v>
      </c>
    </row>
    <row r="290" spans="1:25" ht="12.75" customHeight="1">
      <c r="A290" s="5"/>
      <c r="B290" s="6"/>
      <c r="C290" s="24" t="s">
        <v>52</v>
      </c>
      <c r="E290" s="25">
        <f>E$20</f>
        <v>1994</v>
      </c>
      <c r="F290" s="25">
        <f aca="true" t="shared" si="218" ref="F290:Y290">F$20</f>
        <v>1995</v>
      </c>
      <c r="G290" s="25">
        <f t="shared" si="218"/>
        <v>1996</v>
      </c>
      <c r="H290" s="25">
        <f t="shared" si="218"/>
        <v>1997</v>
      </c>
      <c r="I290" s="25">
        <f t="shared" si="218"/>
        <v>1998</v>
      </c>
      <c r="J290" s="25">
        <f t="shared" si="218"/>
        <v>1999</v>
      </c>
      <c r="K290" s="25">
        <f t="shared" si="218"/>
        <v>2000</v>
      </c>
      <c r="L290" s="25">
        <f t="shared" si="218"/>
        <v>2001</v>
      </c>
      <c r="M290" s="25">
        <f t="shared" si="218"/>
        <v>2002</v>
      </c>
      <c r="N290" s="25">
        <f t="shared" si="218"/>
        <v>2003</v>
      </c>
      <c r="O290" s="25">
        <f t="shared" si="218"/>
        <v>2004</v>
      </c>
      <c r="P290" s="25">
        <f t="shared" si="218"/>
        <v>2005</v>
      </c>
      <c r="Q290" s="25">
        <f t="shared" si="218"/>
        <v>2006</v>
      </c>
      <c r="R290" s="25">
        <f t="shared" si="218"/>
        <v>2007</v>
      </c>
      <c r="S290" s="25">
        <f t="shared" si="218"/>
        <v>2008</v>
      </c>
      <c r="T290" s="25">
        <f t="shared" si="218"/>
        <v>2009</v>
      </c>
      <c r="U290" s="25">
        <f t="shared" si="218"/>
        <v>2010</v>
      </c>
      <c r="V290" s="25">
        <f t="shared" si="218"/>
        <v>2011</v>
      </c>
      <c r="W290" s="25">
        <f t="shared" si="218"/>
        <v>2012</v>
      </c>
      <c r="X290" s="25">
        <f t="shared" si="218"/>
        <v>2013</v>
      </c>
      <c r="Y290" s="25">
        <f t="shared" si="218"/>
        <v>2014</v>
      </c>
    </row>
    <row r="291" spans="2:25" ht="12.75" customHeight="1">
      <c r="B291" s="6"/>
      <c r="C291" s="5" t="s">
        <v>22</v>
      </c>
      <c r="E291" s="6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aca="true" t="shared" si="219" ref="K291:P291">J352</f>
        <v>100000</v>
      </c>
      <c r="L291" s="10">
        <f t="shared" si="219"/>
        <v>98316.288</v>
      </c>
      <c r="M291" s="10">
        <f t="shared" si="219"/>
        <v>94058.89518573618</v>
      </c>
      <c r="N291" s="10">
        <f t="shared" si="219"/>
        <v>83339.74373533245</v>
      </c>
      <c r="O291" s="10">
        <f t="shared" si="219"/>
        <v>98007.76248306803</v>
      </c>
      <c r="P291" s="10">
        <f t="shared" si="219"/>
        <v>105218.07985571817</v>
      </c>
      <c r="Q291" s="10">
        <f>P352</f>
        <v>108032.93890300895</v>
      </c>
      <c r="R291" s="10">
        <f>Q352</f>
        <v>118557.65497262985</v>
      </c>
      <c r="S291" s="10">
        <f>R352</f>
        <v>113761.44644182416</v>
      </c>
      <c r="T291" s="10">
        <f aca="true" t="shared" si="220" ref="T291:Y291">S352</f>
        <v>108903.62653661089</v>
      </c>
      <c r="U291" s="10">
        <f t="shared" si="220"/>
        <v>104045.8066313976</v>
      </c>
      <c r="V291" s="10">
        <f t="shared" si="220"/>
        <v>99187.98672618433</v>
      </c>
      <c r="W291" s="10">
        <f t="shared" si="220"/>
        <v>94330.16682097106</v>
      </c>
      <c r="X291" s="10">
        <f t="shared" si="220"/>
        <v>89472.34691575781</v>
      </c>
      <c r="Y291" s="10">
        <f t="shared" si="220"/>
        <v>84614.52701054454</v>
      </c>
    </row>
    <row r="292" spans="2:25" ht="12.75" customHeight="1">
      <c r="B292" s="6"/>
      <c r="C292" s="5" t="s">
        <v>25</v>
      </c>
      <c r="E292" s="9"/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aca="true" t="shared" si="221" ref="K292:Y292">-K$17*$B$8</f>
        <v>-4000</v>
      </c>
      <c r="L292" s="10">
        <f t="shared" si="221"/>
        <v>-4149.289099526066</v>
      </c>
      <c r="M292" s="10">
        <f t="shared" si="221"/>
        <v>-4196.682464454975</v>
      </c>
      <c r="N292" s="10">
        <f t="shared" si="221"/>
        <v>-4305.687203791468</v>
      </c>
      <c r="O292" s="10">
        <f t="shared" si="221"/>
        <v>-4388.62559241706</v>
      </c>
      <c r="P292" s="10">
        <f t="shared" si="221"/>
        <v>-4518.957345971562</v>
      </c>
      <c r="Q292" s="10">
        <f t="shared" si="221"/>
        <v>-4699.05213270142</v>
      </c>
      <c r="R292" s="10">
        <f t="shared" si="221"/>
        <v>-4796.208530805686</v>
      </c>
      <c r="S292" s="10">
        <f t="shared" si="221"/>
        <v>-4857.819905213269</v>
      </c>
      <c r="T292" s="10">
        <f t="shared" si="221"/>
        <v>-4857.819905213269</v>
      </c>
      <c r="U292" s="10">
        <f t="shared" si="221"/>
        <v>-4857.819905213269</v>
      </c>
      <c r="V292" s="10">
        <f t="shared" si="221"/>
        <v>-4857.819905213269</v>
      </c>
      <c r="W292" s="10">
        <f t="shared" si="221"/>
        <v>-4857.819905213269</v>
      </c>
      <c r="X292" s="10">
        <f t="shared" si="221"/>
        <v>-4857.819905213269</v>
      </c>
      <c r="Y292" s="10">
        <f t="shared" si="221"/>
        <v>0</v>
      </c>
    </row>
    <row r="293" spans="2:25" ht="12.75" customHeight="1">
      <c r="B293" s="6"/>
      <c r="C293" s="5" t="s">
        <v>48</v>
      </c>
      <c r="E293" s="9"/>
      <c r="F293" s="6">
        <f aca="true" t="shared" si="222" ref="F293:O293">-F291*$B$7*$B$8</f>
        <v>0</v>
      </c>
      <c r="G293" s="6">
        <f t="shared" si="222"/>
        <v>0</v>
      </c>
      <c r="H293" s="6">
        <f t="shared" si="222"/>
        <v>0</v>
      </c>
      <c r="I293" s="6">
        <f t="shared" si="222"/>
        <v>0</v>
      </c>
      <c r="J293" s="6">
        <f t="shared" si="222"/>
        <v>0</v>
      </c>
      <c r="K293" s="6">
        <f t="shared" si="222"/>
        <v>0</v>
      </c>
      <c r="L293" s="6">
        <f t="shared" si="222"/>
        <v>0</v>
      </c>
      <c r="M293" s="6">
        <f t="shared" si="222"/>
        <v>0</v>
      </c>
      <c r="N293" s="6">
        <f t="shared" si="222"/>
        <v>0</v>
      </c>
      <c r="O293" s="6">
        <f t="shared" si="222"/>
        <v>0</v>
      </c>
      <c r="P293" s="6">
        <f>-P291*$B$7*$B$8</f>
        <v>0</v>
      </c>
      <c r="Q293" s="6">
        <f>-Q291*$B$7*$B$8</f>
        <v>0</v>
      </c>
      <c r="R293" s="6">
        <f>-R291*$B$7*$B$8</f>
        <v>0</v>
      </c>
      <c r="S293" s="6">
        <f>-S291*$B$7*$B$8</f>
        <v>0</v>
      </c>
      <c r="T293" s="6">
        <f aca="true" t="shared" si="223" ref="T293:Y293">-T291*$B$7*$B$8</f>
        <v>0</v>
      </c>
      <c r="U293" s="6">
        <f t="shared" si="223"/>
        <v>0</v>
      </c>
      <c r="V293" s="6">
        <f t="shared" si="223"/>
        <v>0</v>
      </c>
      <c r="W293" s="6">
        <f t="shared" si="223"/>
        <v>0</v>
      </c>
      <c r="X293" s="6">
        <f t="shared" si="223"/>
        <v>0</v>
      </c>
      <c r="Y293" s="6">
        <f t="shared" si="223"/>
        <v>0</v>
      </c>
    </row>
    <row r="294" spans="2:25" ht="12.75" customHeight="1">
      <c r="B294" s="6"/>
      <c r="C294" s="5" t="s">
        <v>49</v>
      </c>
      <c r="E294" s="9"/>
      <c r="F294" s="10">
        <f aca="true" t="shared" si="224" ref="F294:P294">SUM(F291:F293)</f>
        <v>0</v>
      </c>
      <c r="G294" s="10">
        <f t="shared" si="224"/>
        <v>0</v>
      </c>
      <c r="H294" s="10">
        <f t="shared" si="224"/>
        <v>0</v>
      </c>
      <c r="I294" s="10">
        <f t="shared" si="224"/>
        <v>0</v>
      </c>
      <c r="J294" s="10">
        <f t="shared" si="224"/>
        <v>0</v>
      </c>
      <c r="K294" s="10">
        <f t="shared" si="224"/>
        <v>96000</v>
      </c>
      <c r="L294" s="10">
        <f t="shared" si="224"/>
        <v>94166.99890047393</v>
      </c>
      <c r="M294" s="10">
        <f t="shared" si="224"/>
        <v>89862.2127212812</v>
      </c>
      <c r="N294" s="10">
        <f t="shared" si="224"/>
        <v>79034.05653154098</v>
      </c>
      <c r="O294" s="10">
        <f t="shared" si="224"/>
        <v>93619.13689065097</v>
      </c>
      <c r="P294" s="10">
        <f t="shared" si="224"/>
        <v>100699.12250974661</v>
      </c>
      <c r="Q294" s="10">
        <f>SUM(Q291:Q293)</f>
        <v>103333.88677030754</v>
      </c>
      <c r="R294" s="10">
        <f>SUM(R291:R293)</f>
        <v>113761.44644182417</v>
      </c>
      <c r="S294" s="10">
        <f>SUM(S291:S293)</f>
        <v>108903.62653661089</v>
      </c>
      <c r="T294" s="10">
        <f aca="true" t="shared" si="225" ref="T294:Y294">SUM(T291:T293)</f>
        <v>104045.80663139762</v>
      </c>
      <c r="U294" s="10">
        <f t="shared" si="225"/>
        <v>99187.98672618433</v>
      </c>
      <c r="V294" s="10">
        <f t="shared" si="225"/>
        <v>94330.16682097106</v>
      </c>
      <c r="W294" s="10">
        <f t="shared" si="225"/>
        <v>89472.3469157578</v>
      </c>
      <c r="X294" s="10">
        <f t="shared" si="225"/>
        <v>84614.52701054454</v>
      </c>
      <c r="Y294" s="10">
        <f t="shared" si="225"/>
        <v>84614.52701054454</v>
      </c>
    </row>
    <row r="295" spans="1:5" ht="12.75" customHeight="1">
      <c r="A295" s="5"/>
      <c r="B295" s="6"/>
      <c r="E295" s="9"/>
    </row>
    <row r="296" ht="12.75" customHeight="1">
      <c r="C296" s="7" t="s">
        <v>21</v>
      </c>
    </row>
    <row r="297" spans="1:25" ht="12.75" customHeight="1">
      <c r="A297" s="1" t="s">
        <v>30</v>
      </c>
      <c r="B297" t="s">
        <v>31</v>
      </c>
      <c r="C297" s="23">
        <v>0</v>
      </c>
      <c r="E297" s="6">
        <f>E$294*$C297</f>
        <v>0</v>
      </c>
      <c r="F297" s="6">
        <f>F$294*$C297</f>
        <v>0</v>
      </c>
      <c r="G297" s="6">
        <f>G$294*$C297</f>
        <v>0</v>
      </c>
      <c r="H297" s="6">
        <f>H$294*$C297</f>
        <v>0</v>
      </c>
      <c r="I297" s="6">
        <f>I$294*$C297</f>
        <v>0</v>
      </c>
      <c r="J297" s="6">
        <f>J$294*$C297</f>
        <v>0</v>
      </c>
      <c r="K297" s="6">
        <f>K$294*$C297</f>
        <v>0</v>
      </c>
      <c r="L297" s="6">
        <f>L$294*$C297</f>
        <v>0</v>
      </c>
      <c r="M297" s="6">
        <f>M$294*$C297</f>
        <v>0</v>
      </c>
      <c r="N297" s="6">
        <f>N$294*$C297</f>
        <v>0</v>
      </c>
      <c r="O297" s="6">
        <f>O$294*$C297</f>
        <v>0</v>
      </c>
      <c r="P297" s="6">
        <f>P$294*$C297</f>
        <v>0</v>
      </c>
      <c r="Q297" s="6">
        <f>Q$294*$C297</f>
        <v>0</v>
      </c>
      <c r="R297" s="6">
        <f>R$294*$C297</f>
        <v>0</v>
      </c>
      <c r="S297" s="6">
        <f>S$294*$C297</f>
        <v>0</v>
      </c>
      <c r="T297" s="6">
        <f>T$294*$C297</f>
        <v>0</v>
      </c>
      <c r="U297" s="6">
        <f>U$294*$C297</f>
        <v>0</v>
      </c>
      <c r="V297" s="6">
        <f>V$294*$C297</f>
        <v>0</v>
      </c>
      <c r="W297" s="6">
        <f>W$294*$C297</f>
        <v>0</v>
      </c>
      <c r="X297" s="6">
        <f>X$294*$C297</f>
        <v>0</v>
      </c>
      <c r="Y297" s="6">
        <f>Y$294*$C297</f>
        <v>0</v>
      </c>
    </row>
    <row r="298" spans="1:25" ht="12.75" customHeight="1">
      <c r="A298" s="1" t="s">
        <v>40</v>
      </c>
      <c r="B298" t="s">
        <v>45</v>
      </c>
      <c r="C298" s="23">
        <v>0</v>
      </c>
      <c r="E298" s="6">
        <f aca="true" t="shared" si="226" ref="E298:T311">E$294*$C298</f>
        <v>0</v>
      </c>
      <c r="F298" s="6">
        <f t="shared" si="226"/>
        <v>0</v>
      </c>
      <c r="G298" s="6">
        <f t="shared" si="226"/>
        <v>0</v>
      </c>
      <c r="H298" s="6">
        <f t="shared" si="226"/>
        <v>0</v>
      </c>
      <c r="I298" s="6">
        <f t="shared" si="226"/>
        <v>0</v>
      </c>
      <c r="J298" s="6">
        <f t="shared" si="226"/>
        <v>0</v>
      </c>
      <c r="K298" s="6">
        <f t="shared" si="226"/>
        <v>0</v>
      </c>
      <c r="L298" s="6">
        <f t="shared" si="226"/>
        <v>0</v>
      </c>
      <c r="M298" s="6">
        <f t="shared" si="226"/>
        <v>0</v>
      </c>
      <c r="N298" s="6">
        <f t="shared" si="226"/>
        <v>0</v>
      </c>
      <c r="O298" s="6">
        <f t="shared" si="226"/>
        <v>0</v>
      </c>
      <c r="P298" s="6">
        <f t="shared" si="226"/>
        <v>0</v>
      </c>
      <c r="Q298" s="6">
        <f t="shared" si="226"/>
        <v>0</v>
      </c>
      <c r="R298" s="6">
        <f t="shared" si="226"/>
        <v>0</v>
      </c>
      <c r="S298" s="6">
        <f t="shared" si="226"/>
        <v>0</v>
      </c>
      <c r="T298" s="6">
        <f t="shared" si="226"/>
        <v>0</v>
      </c>
      <c r="U298" s="6">
        <f>U$294*$C298</f>
        <v>0</v>
      </c>
      <c r="V298" s="6">
        <f>V$294*$C298</f>
        <v>0</v>
      </c>
      <c r="W298" s="6">
        <f>W$294*$C298</f>
        <v>0</v>
      </c>
      <c r="X298" s="6">
        <f>X$294*$C298</f>
        <v>0</v>
      </c>
      <c r="Y298" s="6">
        <f>Y$294*$C298</f>
        <v>0</v>
      </c>
    </row>
    <row r="299" spans="1:25" ht="12.75" customHeight="1">
      <c r="A299" s="1" t="s">
        <v>41</v>
      </c>
      <c r="B299" t="s">
        <v>44</v>
      </c>
      <c r="C299" s="23">
        <v>0</v>
      </c>
      <c r="E299" s="6">
        <f t="shared" si="226"/>
        <v>0</v>
      </c>
      <c r="F299" s="6">
        <f t="shared" si="226"/>
        <v>0</v>
      </c>
      <c r="G299" s="6">
        <f t="shared" si="226"/>
        <v>0</v>
      </c>
      <c r="H299" s="6">
        <f t="shared" si="226"/>
        <v>0</v>
      </c>
      <c r="I299" s="6">
        <f t="shared" si="226"/>
        <v>0</v>
      </c>
      <c r="J299" s="6">
        <f t="shared" si="226"/>
        <v>0</v>
      </c>
      <c r="K299" s="6">
        <f t="shared" si="226"/>
        <v>0</v>
      </c>
      <c r="L299" s="6">
        <f t="shared" si="226"/>
        <v>0</v>
      </c>
      <c r="M299" s="6">
        <f t="shared" si="226"/>
        <v>0</v>
      </c>
      <c r="N299" s="6">
        <f t="shared" si="226"/>
        <v>0</v>
      </c>
      <c r="O299" s="6">
        <f t="shared" si="226"/>
        <v>0</v>
      </c>
      <c r="P299" s="6">
        <f t="shared" si="226"/>
        <v>0</v>
      </c>
      <c r="Q299" s="6">
        <f t="shared" si="226"/>
        <v>0</v>
      </c>
      <c r="R299" s="6">
        <f t="shared" si="226"/>
        <v>0</v>
      </c>
      <c r="S299" s="6">
        <f t="shared" si="226"/>
        <v>0</v>
      </c>
      <c r="T299" s="6">
        <f>T$294*$C299</f>
        <v>0</v>
      </c>
      <c r="U299" s="6">
        <f>U$294*$C299</f>
        <v>0</v>
      </c>
      <c r="V299" s="6">
        <f>V$294*$C299</f>
        <v>0</v>
      </c>
      <c r="W299" s="6">
        <f>W$294*$C299</f>
        <v>0</v>
      </c>
      <c r="X299" s="6">
        <f>X$294*$C299</f>
        <v>0</v>
      </c>
      <c r="Y299" s="6">
        <f>Y$294*$C299</f>
        <v>0</v>
      </c>
    </row>
    <row r="300" spans="1:25" ht="12.75" customHeight="1">
      <c r="A300" s="1" t="s">
        <v>42</v>
      </c>
      <c r="B300" t="s">
        <v>43</v>
      </c>
      <c r="C300" s="23">
        <v>0</v>
      </c>
      <c r="E300" s="6">
        <f t="shared" si="226"/>
        <v>0</v>
      </c>
      <c r="F300" s="6">
        <f t="shared" si="226"/>
        <v>0</v>
      </c>
      <c r="G300" s="6">
        <f t="shared" si="226"/>
        <v>0</v>
      </c>
      <c r="H300" s="6">
        <f t="shared" si="226"/>
        <v>0</v>
      </c>
      <c r="I300" s="6">
        <f t="shared" si="226"/>
        <v>0</v>
      </c>
      <c r="J300" s="6">
        <f t="shared" si="226"/>
        <v>0</v>
      </c>
      <c r="K300" s="6">
        <f t="shared" si="226"/>
        <v>0</v>
      </c>
      <c r="L300" s="6">
        <f t="shared" si="226"/>
        <v>0</v>
      </c>
      <c r="M300" s="6">
        <f t="shared" si="226"/>
        <v>0</v>
      </c>
      <c r="N300" s="6">
        <f t="shared" si="226"/>
        <v>0</v>
      </c>
      <c r="O300" s="6">
        <f t="shared" si="226"/>
        <v>0</v>
      </c>
      <c r="P300" s="6">
        <f t="shared" si="226"/>
        <v>0</v>
      </c>
      <c r="Q300" s="6">
        <f t="shared" si="226"/>
        <v>0</v>
      </c>
      <c r="R300" s="6">
        <f t="shared" si="226"/>
        <v>0</v>
      </c>
      <c r="S300" s="6">
        <f t="shared" si="226"/>
        <v>0</v>
      </c>
      <c r="T300" s="6">
        <f>T$294*$C300</f>
        <v>0</v>
      </c>
      <c r="U300" s="6">
        <f>U$294*$C300</f>
        <v>0</v>
      </c>
      <c r="V300" s="6">
        <f>V$294*$C300</f>
        <v>0</v>
      </c>
      <c r="W300" s="6">
        <f>W$294*$C300</f>
        <v>0</v>
      </c>
      <c r="X300" s="6">
        <f>X$294*$C300</f>
        <v>0</v>
      </c>
      <c r="Y300" s="6">
        <f>Y$294*$C300</f>
        <v>0</v>
      </c>
    </row>
    <row r="301" spans="1:25" ht="12.75" customHeight="1">
      <c r="A301" s="1" t="s">
        <v>0</v>
      </c>
      <c r="B301" t="s">
        <v>9</v>
      </c>
      <c r="C301" s="23">
        <v>0.36</v>
      </c>
      <c r="E301" s="6">
        <f t="shared" si="226"/>
        <v>0</v>
      </c>
      <c r="F301" s="6">
        <f t="shared" si="226"/>
        <v>0</v>
      </c>
      <c r="G301" s="6">
        <f t="shared" si="226"/>
        <v>0</v>
      </c>
      <c r="H301" s="6">
        <f t="shared" si="226"/>
        <v>0</v>
      </c>
      <c r="I301" s="6">
        <f t="shared" si="226"/>
        <v>0</v>
      </c>
      <c r="J301" s="6">
        <f t="shared" si="226"/>
        <v>0</v>
      </c>
      <c r="K301" s="6">
        <f t="shared" si="226"/>
        <v>34560</v>
      </c>
      <c r="L301" s="6">
        <f t="shared" si="226"/>
        <v>33900.11960417061</v>
      </c>
      <c r="M301" s="6">
        <f t="shared" si="226"/>
        <v>32350.396579661232</v>
      </c>
      <c r="N301" s="6">
        <f t="shared" si="226"/>
        <v>28452.26035135475</v>
      </c>
      <c r="O301" s="6">
        <f t="shared" si="226"/>
        <v>33702.88928063435</v>
      </c>
      <c r="P301" s="6">
        <f t="shared" si="226"/>
        <v>36251.68410350878</v>
      </c>
      <c r="Q301" s="6">
        <f t="shared" si="226"/>
        <v>37200.19923731071</v>
      </c>
      <c r="R301" s="6">
        <f t="shared" si="226"/>
        <v>40954.1207190567</v>
      </c>
      <c r="S301" s="6">
        <f t="shared" si="226"/>
        <v>39205.30555317992</v>
      </c>
      <c r="T301" s="6">
        <f>T$294*$C301</f>
        <v>37456.49038730314</v>
      </c>
      <c r="U301" s="6">
        <f>U$294*$C301</f>
        <v>35707.67522142636</v>
      </c>
      <c r="V301" s="6">
        <f>V$294*$C301</f>
        <v>33958.86005554958</v>
      </c>
      <c r="W301" s="6">
        <f>W$294*$C301</f>
        <v>32210.044889672805</v>
      </c>
      <c r="X301" s="6">
        <f>X$294*$C301</f>
        <v>30461.229723796034</v>
      </c>
      <c r="Y301" s="6">
        <f>Y$294*$C301</f>
        <v>30461.229723796034</v>
      </c>
    </row>
    <row r="302" spans="1:25" ht="12.75" customHeight="1">
      <c r="A302" s="2" t="s">
        <v>1</v>
      </c>
      <c r="B302" t="s">
        <v>10</v>
      </c>
      <c r="C302" s="23">
        <v>0.15</v>
      </c>
      <c r="E302" s="6">
        <f t="shared" si="226"/>
        <v>0</v>
      </c>
      <c r="F302" s="6">
        <f t="shared" si="226"/>
        <v>0</v>
      </c>
      <c r="G302" s="6">
        <f t="shared" si="226"/>
        <v>0</v>
      </c>
      <c r="H302" s="6">
        <f t="shared" si="226"/>
        <v>0</v>
      </c>
      <c r="I302" s="6">
        <f t="shared" si="226"/>
        <v>0</v>
      </c>
      <c r="J302" s="6">
        <f t="shared" si="226"/>
        <v>0</v>
      </c>
      <c r="K302" s="6">
        <f t="shared" si="226"/>
        <v>14400</v>
      </c>
      <c r="L302" s="6">
        <f t="shared" si="226"/>
        <v>14125.04983507109</v>
      </c>
      <c r="M302" s="6">
        <f t="shared" si="226"/>
        <v>13479.33190819218</v>
      </c>
      <c r="N302" s="6">
        <f t="shared" si="226"/>
        <v>11855.108479731147</v>
      </c>
      <c r="O302" s="6">
        <f t="shared" si="226"/>
        <v>14042.870533597646</v>
      </c>
      <c r="P302" s="6">
        <f t="shared" si="226"/>
        <v>15104.868376461991</v>
      </c>
      <c r="Q302" s="6">
        <f t="shared" si="226"/>
        <v>15500.08301554613</v>
      </c>
      <c r="R302" s="6">
        <f t="shared" si="226"/>
        <v>17064.216966273623</v>
      </c>
      <c r="S302" s="6">
        <f t="shared" si="226"/>
        <v>16335.543980491631</v>
      </c>
      <c r="T302" s="6">
        <f>T$294*$C302</f>
        <v>15606.870994709641</v>
      </c>
      <c r="U302" s="6">
        <f>U$294*$C302</f>
        <v>14878.19800892765</v>
      </c>
      <c r="V302" s="6">
        <f>V$294*$C302</f>
        <v>14149.52502314566</v>
      </c>
      <c r="W302" s="6">
        <f>W$294*$C302</f>
        <v>13420.85203736367</v>
      </c>
      <c r="X302" s="6">
        <f>X$294*$C302</f>
        <v>12692.179051581681</v>
      </c>
      <c r="Y302" s="6">
        <f>Y$294*$C302</f>
        <v>12692.179051581681</v>
      </c>
    </row>
    <row r="303" spans="1:25" ht="12.75" customHeight="1">
      <c r="A303" s="2" t="s">
        <v>2</v>
      </c>
      <c r="B303" t="s">
        <v>11</v>
      </c>
      <c r="C303" s="23">
        <v>0.1</v>
      </c>
      <c r="E303" s="6">
        <f t="shared" si="226"/>
        <v>0</v>
      </c>
      <c r="F303" s="6">
        <f t="shared" si="226"/>
        <v>0</v>
      </c>
      <c r="G303" s="6">
        <f t="shared" si="226"/>
        <v>0</v>
      </c>
      <c r="H303" s="6">
        <f t="shared" si="226"/>
        <v>0</v>
      </c>
      <c r="I303" s="6">
        <f t="shared" si="226"/>
        <v>0</v>
      </c>
      <c r="J303" s="6">
        <f t="shared" si="226"/>
        <v>0</v>
      </c>
      <c r="K303" s="6">
        <f t="shared" si="226"/>
        <v>9600</v>
      </c>
      <c r="L303" s="6">
        <f t="shared" si="226"/>
        <v>9416.699890047394</v>
      </c>
      <c r="M303" s="6">
        <f t="shared" si="226"/>
        <v>8986.221272128121</v>
      </c>
      <c r="N303" s="6">
        <f t="shared" si="226"/>
        <v>7903.405653154098</v>
      </c>
      <c r="O303" s="6">
        <f t="shared" si="226"/>
        <v>9361.913689065097</v>
      </c>
      <c r="P303" s="6">
        <f t="shared" si="226"/>
        <v>10069.912250974661</v>
      </c>
      <c r="Q303" s="6">
        <f t="shared" si="226"/>
        <v>10333.388677030754</v>
      </c>
      <c r="R303" s="6">
        <f t="shared" si="226"/>
        <v>11376.144644182417</v>
      </c>
      <c r="S303" s="6">
        <f t="shared" si="226"/>
        <v>10890.36265366109</v>
      </c>
      <c r="T303" s="6">
        <f>T$294*$C303</f>
        <v>10404.580663139763</v>
      </c>
      <c r="U303" s="6">
        <f>U$294*$C303</f>
        <v>9918.798672618434</v>
      </c>
      <c r="V303" s="6">
        <f>V$294*$C303</f>
        <v>9433.016682097106</v>
      </c>
      <c r="W303" s="6">
        <f>W$294*$C303</f>
        <v>8947.234691575779</v>
      </c>
      <c r="X303" s="6">
        <f>X$294*$C303</f>
        <v>8461.452701054453</v>
      </c>
      <c r="Y303" s="6">
        <f>Y$294*$C303</f>
        <v>8461.452701054453</v>
      </c>
    </row>
    <row r="304" spans="1:25" ht="12.75" customHeight="1">
      <c r="A304" s="2" t="s">
        <v>3</v>
      </c>
      <c r="B304" t="s">
        <v>12</v>
      </c>
      <c r="C304" s="23">
        <v>0.1</v>
      </c>
      <c r="E304" s="6">
        <f t="shared" si="226"/>
        <v>0</v>
      </c>
      <c r="F304" s="6">
        <f t="shared" si="226"/>
        <v>0</v>
      </c>
      <c r="G304" s="6">
        <f t="shared" si="226"/>
        <v>0</v>
      </c>
      <c r="H304" s="6">
        <f t="shared" si="226"/>
        <v>0</v>
      </c>
      <c r="I304" s="6">
        <f t="shared" si="226"/>
        <v>0</v>
      </c>
      <c r="J304" s="6">
        <f t="shared" si="226"/>
        <v>0</v>
      </c>
      <c r="K304" s="6">
        <f t="shared" si="226"/>
        <v>9600</v>
      </c>
      <c r="L304" s="6">
        <f t="shared" si="226"/>
        <v>9416.699890047394</v>
      </c>
      <c r="M304" s="6">
        <f t="shared" si="226"/>
        <v>8986.221272128121</v>
      </c>
      <c r="N304" s="6">
        <f t="shared" si="226"/>
        <v>7903.405653154098</v>
      </c>
      <c r="O304" s="6">
        <f t="shared" si="226"/>
        <v>9361.913689065097</v>
      </c>
      <c r="P304" s="6">
        <f t="shared" si="226"/>
        <v>10069.912250974661</v>
      </c>
      <c r="Q304" s="6">
        <f t="shared" si="226"/>
        <v>10333.388677030754</v>
      </c>
      <c r="R304" s="6">
        <f t="shared" si="226"/>
        <v>11376.144644182417</v>
      </c>
      <c r="S304" s="6">
        <f t="shared" si="226"/>
        <v>10890.36265366109</v>
      </c>
      <c r="T304" s="6">
        <f>T$294*$C304</f>
        <v>10404.580663139763</v>
      </c>
      <c r="U304" s="6">
        <f>U$294*$C304</f>
        <v>9918.798672618434</v>
      </c>
      <c r="V304" s="6">
        <f>V$294*$C304</f>
        <v>9433.016682097106</v>
      </c>
      <c r="W304" s="6">
        <f>W$294*$C304</f>
        <v>8947.234691575779</v>
      </c>
      <c r="X304" s="6">
        <f>X$294*$C304</f>
        <v>8461.452701054453</v>
      </c>
      <c r="Y304" s="6">
        <f>Y$294*$C304</f>
        <v>8461.452701054453</v>
      </c>
    </row>
    <row r="305" spans="1:25" ht="12.75" customHeight="1">
      <c r="A305" s="2" t="s">
        <v>4</v>
      </c>
      <c r="B305" t="s">
        <v>13</v>
      </c>
      <c r="C305" s="23">
        <v>0.05</v>
      </c>
      <c r="E305" s="6">
        <f t="shared" si="226"/>
        <v>0</v>
      </c>
      <c r="F305" s="6">
        <f t="shared" si="226"/>
        <v>0</v>
      </c>
      <c r="G305" s="6">
        <f t="shared" si="226"/>
        <v>0</v>
      </c>
      <c r="H305" s="6">
        <f t="shared" si="226"/>
        <v>0</v>
      </c>
      <c r="I305" s="6">
        <f t="shared" si="226"/>
        <v>0</v>
      </c>
      <c r="J305" s="6">
        <f t="shared" si="226"/>
        <v>0</v>
      </c>
      <c r="K305" s="6">
        <f t="shared" si="226"/>
        <v>4800</v>
      </c>
      <c r="L305" s="6">
        <f t="shared" si="226"/>
        <v>4708.349945023697</v>
      </c>
      <c r="M305" s="6">
        <f t="shared" si="226"/>
        <v>4493.110636064061</v>
      </c>
      <c r="N305" s="6">
        <f t="shared" si="226"/>
        <v>3951.702826577049</v>
      </c>
      <c r="O305" s="6">
        <f t="shared" si="226"/>
        <v>4680.9568445325485</v>
      </c>
      <c r="P305" s="6">
        <f t="shared" si="226"/>
        <v>5034.956125487331</v>
      </c>
      <c r="Q305" s="6">
        <f t="shared" si="226"/>
        <v>5166.694338515377</v>
      </c>
      <c r="R305" s="6">
        <f t="shared" si="226"/>
        <v>5688.072322091209</v>
      </c>
      <c r="S305" s="6">
        <f t="shared" si="226"/>
        <v>5445.181326830545</v>
      </c>
      <c r="T305" s="6">
        <f>T$294*$C305</f>
        <v>5202.290331569881</v>
      </c>
      <c r="U305" s="6">
        <f>U$294*$C305</f>
        <v>4959.399336309217</v>
      </c>
      <c r="V305" s="6">
        <f>V$294*$C305</f>
        <v>4716.508341048553</v>
      </c>
      <c r="W305" s="6">
        <f>W$294*$C305</f>
        <v>4473.6173457878895</v>
      </c>
      <c r="X305" s="6">
        <f>X$294*$C305</f>
        <v>4230.726350527227</v>
      </c>
      <c r="Y305" s="6">
        <f>Y$294*$C305</f>
        <v>4230.726350527227</v>
      </c>
    </row>
    <row r="306" spans="1:25" ht="12.75" customHeight="1">
      <c r="A306" s="2" t="s">
        <v>5</v>
      </c>
      <c r="B306" t="s">
        <v>14</v>
      </c>
      <c r="C306" s="23">
        <v>0.05</v>
      </c>
      <c r="E306" s="6">
        <f t="shared" si="226"/>
        <v>0</v>
      </c>
      <c r="F306" s="6">
        <f t="shared" si="226"/>
        <v>0</v>
      </c>
      <c r="G306" s="6">
        <f t="shared" si="226"/>
        <v>0</v>
      </c>
      <c r="H306" s="6">
        <f t="shared" si="226"/>
        <v>0</v>
      </c>
      <c r="I306" s="6">
        <f t="shared" si="226"/>
        <v>0</v>
      </c>
      <c r="J306" s="6">
        <f t="shared" si="226"/>
        <v>0</v>
      </c>
      <c r="K306" s="6">
        <f t="shared" si="226"/>
        <v>4800</v>
      </c>
      <c r="L306" s="6">
        <f t="shared" si="226"/>
        <v>4708.349945023697</v>
      </c>
      <c r="M306" s="6">
        <f t="shared" si="226"/>
        <v>4493.110636064061</v>
      </c>
      <c r="N306" s="6">
        <f t="shared" si="226"/>
        <v>3951.702826577049</v>
      </c>
      <c r="O306" s="6">
        <f t="shared" si="226"/>
        <v>4680.9568445325485</v>
      </c>
      <c r="P306" s="6">
        <f t="shared" si="226"/>
        <v>5034.956125487331</v>
      </c>
      <c r="Q306" s="6">
        <f t="shared" si="226"/>
        <v>5166.694338515377</v>
      </c>
      <c r="R306" s="6">
        <f t="shared" si="226"/>
        <v>5688.072322091209</v>
      </c>
      <c r="S306" s="6">
        <f t="shared" si="226"/>
        <v>5445.181326830545</v>
      </c>
      <c r="T306" s="6">
        <f>T$294*$C306</f>
        <v>5202.290331569881</v>
      </c>
      <c r="U306" s="6">
        <f>U$294*$C306</f>
        <v>4959.399336309217</v>
      </c>
      <c r="V306" s="6">
        <f>V$294*$C306</f>
        <v>4716.508341048553</v>
      </c>
      <c r="W306" s="6">
        <f>W$294*$C306</f>
        <v>4473.6173457878895</v>
      </c>
      <c r="X306" s="6">
        <f>X$294*$C306</f>
        <v>4230.726350527227</v>
      </c>
      <c r="Y306" s="6">
        <f>Y$294*$C306</f>
        <v>4230.726350527227</v>
      </c>
    </row>
    <row r="307" spans="1:25" ht="12.75" customHeight="1">
      <c r="A307" s="2" t="s">
        <v>6</v>
      </c>
      <c r="B307" t="s">
        <v>15</v>
      </c>
      <c r="C307" s="23">
        <v>0.05</v>
      </c>
      <c r="E307" s="6">
        <f t="shared" si="226"/>
        <v>0</v>
      </c>
      <c r="F307" s="6">
        <f t="shared" si="226"/>
        <v>0</v>
      </c>
      <c r="G307" s="6">
        <f t="shared" si="226"/>
        <v>0</v>
      </c>
      <c r="H307" s="6">
        <f t="shared" si="226"/>
        <v>0</v>
      </c>
      <c r="I307" s="6">
        <f t="shared" si="226"/>
        <v>0</v>
      </c>
      <c r="J307" s="6">
        <f t="shared" si="226"/>
        <v>0</v>
      </c>
      <c r="K307" s="6">
        <f t="shared" si="226"/>
        <v>4800</v>
      </c>
      <c r="L307" s="6">
        <f t="shared" si="226"/>
        <v>4708.349945023697</v>
      </c>
      <c r="M307" s="6">
        <f t="shared" si="226"/>
        <v>4493.110636064061</v>
      </c>
      <c r="N307" s="6">
        <f t="shared" si="226"/>
        <v>3951.702826577049</v>
      </c>
      <c r="O307" s="6">
        <f t="shared" si="226"/>
        <v>4680.9568445325485</v>
      </c>
      <c r="P307" s="6">
        <f t="shared" si="226"/>
        <v>5034.956125487331</v>
      </c>
      <c r="Q307" s="6">
        <f t="shared" si="226"/>
        <v>5166.694338515377</v>
      </c>
      <c r="R307" s="6">
        <f t="shared" si="226"/>
        <v>5688.072322091209</v>
      </c>
      <c r="S307" s="6">
        <f t="shared" si="226"/>
        <v>5445.181326830545</v>
      </c>
      <c r="T307" s="6">
        <f>T$294*$C307</f>
        <v>5202.290331569881</v>
      </c>
      <c r="U307" s="6">
        <f>U$294*$C307</f>
        <v>4959.399336309217</v>
      </c>
      <c r="V307" s="6">
        <f>V$294*$C307</f>
        <v>4716.508341048553</v>
      </c>
      <c r="W307" s="6">
        <f>W$294*$C307</f>
        <v>4473.6173457878895</v>
      </c>
      <c r="X307" s="6">
        <f>X$294*$C307</f>
        <v>4230.726350527227</v>
      </c>
      <c r="Y307" s="6">
        <f>Y$294*$C307</f>
        <v>4230.726350527227</v>
      </c>
    </row>
    <row r="308" spans="1:25" ht="12.75" customHeight="1">
      <c r="A308" s="2" t="s">
        <v>7</v>
      </c>
      <c r="B308" t="s">
        <v>16</v>
      </c>
      <c r="C308" s="23">
        <v>0.05</v>
      </c>
      <c r="E308" s="6">
        <f t="shared" si="226"/>
        <v>0</v>
      </c>
      <c r="F308" s="6">
        <f t="shared" si="226"/>
        <v>0</v>
      </c>
      <c r="G308" s="6">
        <f t="shared" si="226"/>
        <v>0</v>
      </c>
      <c r="H308" s="6">
        <f t="shared" si="226"/>
        <v>0</v>
      </c>
      <c r="I308" s="6">
        <f t="shared" si="226"/>
        <v>0</v>
      </c>
      <c r="J308" s="6">
        <f t="shared" si="226"/>
        <v>0</v>
      </c>
      <c r="K308" s="6">
        <f t="shared" si="226"/>
        <v>4800</v>
      </c>
      <c r="L308" s="6">
        <f t="shared" si="226"/>
        <v>4708.349945023697</v>
      </c>
      <c r="M308" s="6">
        <f t="shared" si="226"/>
        <v>4493.110636064061</v>
      </c>
      <c r="N308" s="6">
        <f t="shared" si="226"/>
        <v>3951.702826577049</v>
      </c>
      <c r="O308" s="6">
        <f t="shared" si="226"/>
        <v>4680.9568445325485</v>
      </c>
      <c r="P308" s="6">
        <f t="shared" si="226"/>
        <v>5034.956125487331</v>
      </c>
      <c r="Q308" s="6">
        <f t="shared" si="226"/>
        <v>5166.694338515377</v>
      </c>
      <c r="R308" s="6">
        <f t="shared" si="226"/>
        <v>5688.072322091209</v>
      </c>
      <c r="S308" s="6">
        <f t="shared" si="226"/>
        <v>5445.181326830545</v>
      </c>
      <c r="T308" s="6">
        <f>T$294*$C308</f>
        <v>5202.290331569881</v>
      </c>
      <c r="U308" s="6">
        <f>U$294*$C308</f>
        <v>4959.399336309217</v>
      </c>
      <c r="V308" s="6">
        <f>V$294*$C308</f>
        <v>4716.508341048553</v>
      </c>
      <c r="W308" s="6">
        <f>W$294*$C308</f>
        <v>4473.6173457878895</v>
      </c>
      <c r="X308" s="6">
        <f>X$294*$C308</f>
        <v>4230.726350527227</v>
      </c>
      <c r="Y308" s="6">
        <f>Y$294*$C308</f>
        <v>4230.726350527227</v>
      </c>
    </row>
    <row r="309" spans="1:25" ht="12.75" customHeight="1">
      <c r="A309" s="2" t="s">
        <v>8</v>
      </c>
      <c r="B309" t="s">
        <v>17</v>
      </c>
      <c r="C309" s="23">
        <v>0.05</v>
      </c>
      <c r="E309" s="6">
        <f t="shared" si="226"/>
        <v>0</v>
      </c>
      <c r="F309" s="6">
        <f t="shared" si="226"/>
        <v>0</v>
      </c>
      <c r="G309" s="6">
        <f t="shared" si="226"/>
        <v>0</v>
      </c>
      <c r="H309" s="6">
        <f t="shared" si="226"/>
        <v>0</v>
      </c>
      <c r="I309" s="6">
        <f t="shared" si="226"/>
        <v>0</v>
      </c>
      <c r="J309" s="6">
        <f t="shared" si="226"/>
        <v>0</v>
      </c>
      <c r="K309" s="6">
        <f t="shared" si="226"/>
        <v>4800</v>
      </c>
      <c r="L309" s="6">
        <f t="shared" si="226"/>
        <v>4708.349945023697</v>
      </c>
      <c r="M309" s="6">
        <f t="shared" si="226"/>
        <v>4493.110636064061</v>
      </c>
      <c r="N309" s="6">
        <f t="shared" si="226"/>
        <v>3951.702826577049</v>
      </c>
      <c r="O309" s="6">
        <f t="shared" si="226"/>
        <v>4680.9568445325485</v>
      </c>
      <c r="P309" s="6">
        <f t="shared" si="226"/>
        <v>5034.956125487331</v>
      </c>
      <c r="Q309" s="6">
        <f t="shared" si="226"/>
        <v>5166.694338515377</v>
      </c>
      <c r="R309" s="6">
        <f t="shared" si="226"/>
        <v>5688.072322091209</v>
      </c>
      <c r="S309" s="6">
        <f t="shared" si="226"/>
        <v>5445.181326830545</v>
      </c>
      <c r="T309" s="6">
        <f>T$294*$C309</f>
        <v>5202.290331569881</v>
      </c>
      <c r="U309" s="6">
        <f>U$294*$C309</f>
        <v>4959.399336309217</v>
      </c>
      <c r="V309" s="6">
        <f>V$294*$C309</f>
        <v>4716.508341048553</v>
      </c>
      <c r="W309" s="6">
        <f>W$294*$C309</f>
        <v>4473.6173457878895</v>
      </c>
      <c r="X309" s="6">
        <f>X$294*$C309</f>
        <v>4230.726350527227</v>
      </c>
      <c r="Y309" s="6">
        <f>Y$294*$C309</f>
        <v>4230.726350527227</v>
      </c>
    </row>
    <row r="310" spans="1:25" ht="12.75" customHeight="1">
      <c r="A310" s="2" t="s">
        <v>28</v>
      </c>
      <c r="B310" t="s">
        <v>18</v>
      </c>
      <c r="C310" s="23">
        <v>0</v>
      </c>
      <c r="E310" s="6">
        <f t="shared" si="226"/>
        <v>0</v>
      </c>
      <c r="F310" s="6">
        <f t="shared" si="226"/>
        <v>0</v>
      </c>
      <c r="G310" s="6">
        <f t="shared" si="226"/>
        <v>0</v>
      </c>
      <c r="H310" s="6">
        <f t="shared" si="226"/>
        <v>0</v>
      </c>
      <c r="I310" s="6">
        <f t="shared" si="226"/>
        <v>0</v>
      </c>
      <c r="J310" s="6">
        <f t="shared" si="226"/>
        <v>0</v>
      </c>
      <c r="K310" s="6">
        <f t="shared" si="226"/>
        <v>0</v>
      </c>
      <c r="L310" s="6">
        <f t="shared" si="226"/>
        <v>0</v>
      </c>
      <c r="M310" s="6">
        <f t="shared" si="226"/>
        <v>0</v>
      </c>
      <c r="N310" s="6">
        <f t="shared" si="226"/>
        <v>0</v>
      </c>
      <c r="O310" s="6">
        <f t="shared" si="226"/>
        <v>0</v>
      </c>
      <c r="P310" s="6">
        <f t="shared" si="226"/>
        <v>0</v>
      </c>
      <c r="Q310" s="6">
        <f t="shared" si="226"/>
        <v>0</v>
      </c>
      <c r="R310" s="6">
        <f t="shared" si="226"/>
        <v>0</v>
      </c>
      <c r="S310" s="6">
        <f t="shared" si="226"/>
        <v>0</v>
      </c>
      <c r="T310" s="6">
        <f>T$294*$C310</f>
        <v>0</v>
      </c>
      <c r="U310" s="6">
        <f>U$294*$C310</f>
        <v>0</v>
      </c>
      <c r="V310" s="6">
        <f>V$294*$C310</f>
        <v>0</v>
      </c>
      <c r="W310" s="6">
        <f>W$294*$C310</f>
        <v>0</v>
      </c>
      <c r="X310" s="6">
        <f>X$294*$C310</f>
        <v>0</v>
      </c>
      <c r="Y310" s="6">
        <f>Y$294*$C310</f>
        <v>0</v>
      </c>
    </row>
    <row r="311" spans="1:25" ht="12.75" customHeight="1">
      <c r="A311" s="2" t="s">
        <v>29</v>
      </c>
      <c r="C311" s="23">
        <v>0.04</v>
      </c>
      <c r="E311" s="6">
        <f t="shared" si="226"/>
        <v>0</v>
      </c>
      <c r="F311" s="6">
        <f t="shared" si="226"/>
        <v>0</v>
      </c>
      <c r="G311" s="6">
        <f t="shared" si="226"/>
        <v>0</v>
      </c>
      <c r="H311" s="6">
        <f t="shared" si="226"/>
        <v>0</v>
      </c>
      <c r="I311" s="6">
        <f t="shared" si="226"/>
        <v>0</v>
      </c>
      <c r="J311" s="6">
        <f t="shared" si="226"/>
        <v>0</v>
      </c>
      <c r="K311" s="6">
        <f t="shared" si="226"/>
        <v>3840</v>
      </c>
      <c r="L311" s="6">
        <f t="shared" si="226"/>
        <v>3766.6799560189575</v>
      </c>
      <c r="M311" s="6">
        <f t="shared" si="226"/>
        <v>3594.4885088512483</v>
      </c>
      <c r="N311" s="6">
        <f t="shared" si="226"/>
        <v>3161.362261261639</v>
      </c>
      <c r="O311" s="6">
        <f t="shared" si="226"/>
        <v>3744.765475626039</v>
      </c>
      <c r="P311" s="6">
        <f t="shared" si="226"/>
        <v>4027.9649003898644</v>
      </c>
      <c r="Q311" s="6">
        <f t="shared" si="226"/>
        <v>4133.355470812302</v>
      </c>
      <c r="R311" s="6">
        <f t="shared" si="226"/>
        <v>4550.457857672967</v>
      </c>
      <c r="S311" s="6">
        <f t="shared" si="226"/>
        <v>4356.1450614644355</v>
      </c>
      <c r="T311" s="6">
        <f>T$294*$C311</f>
        <v>4161.8322652559045</v>
      </c>
      <c r="U311" s="6">
        <f>U$294*$C311</f>
        <v>3967.519469047373</v>
      </c>
      <c r="V311" s="6">
        <f>V$294*$C311</f>
        <v>3773.2066728388427</v>
      </c>
      <c r="W311" s="6">
        <f>W$294*$C311</f>
        <v>3578.8938766303118</v>
      </c>
      <c r="X311" s="6">
        <f>X$294*$C311</f>
        <v>3384.5810804217817</v>
      </c>
      <c r="Y311" s="6">
        <f>Y$294*$C311</f>
        <v>3384.5810804217817</v>
      </c>
    </row>
    <row r="312" ht="12.75" customHeight="1"/>
    <row r="313" ht="12.75" customHeight="1">
      <c r="E313" t="s">
        <v>23</v>
      </c>
    </row>
    <row r="314" ht="12.75" customHeight="1"/>
    <row r="315" spans="1:25" ht="12.75" customHeight="1">
      <c r="A315" s="1" t="s">
        <v>30</v>
      </c>
      <c r="B315" t="s">
        <v>31</v>
      </c>
      <c r="E315" s="6">
        <f>E112*E297</f>
        <v>0</v>
      </c>
      <c r="F315" s="6">
        <f aca="true" t="shared" si="227" ref="F315:P315">F21*F297</f>
        <v>0</v>
      </c>
      <c r="G315" s="6">
        <f t="shared" si="227"/>
        <v>0</v>
      </c>
      <c r="H315" s="6">
        <f t="shared" si="227"/>
        <v>0</v>
      </c>
      <c r="I315" s="6">
        <f t="shared" si="227"/>
        <v>0</v>
      </c>
      <c r="J315" s="6">
        <f t="shared" si="227"/>
        <v>0</v>
      </c>
      <c r="K315" s="6">
        <f t="shared" si="227"/>
        <v>0</v>
      </c>
      <c r="L315" s="6">
        <f t="shared" si="227"/>
        <v>0</v>
      </c>
      <c r="M315" s="6">
        <f t="shared" si="227"/>
        <v>0</v>
      </c>
      <c r="N315" s="6">
        <f t="shared" si="227"/>
        <v>0</v>
      </c>
      <c r="O315" s="6">
        <f t="shared" si="227"/>
        <v>0</v>
      </c>
      <c r="P315" s="6">
        <f t="shared" si="227"/>
        <v>0</v>
      </c>
      <c r="Q315" s="6">
        <f aca="true" t="shared" si="228" ref="Q315:S329">Q21*Q297</f>
        <v>0</v>
      </c>
      <c r="R315" s="6">
        <f t="shared" si="228"/>
        <v>0</v>
      </c>
      <c r="S315" s="6">
        <f t="shared" si="228"/>
        <v>0</v>
      </c>
      <c r="T315" s="6">
        <f aca="true" t="shared" si="229" ref="T315:Y315">T21*T297</f>
        <v>0</v>
      </c>
      <c r="U315" s="6">
        <f t="shared" si="229"/>
        <v>0</v>
      </c>
      <c r="V315" s="6">
        <f t="shared" si="229"/>
        <v>0</v>
      </c>
      <c r="W315" s="6">
        <f t="shared" si="229"/>
        <v>0</v>
      </c>
      <c r="X315" s="6">
        <f t="shared" si="229"/>
        <v>0</v>
      </c>
      <c r="Y315" s="6">
        <f t="shared" si="229"/>
        <v>0</v>
      </c>
    </row>
    <row r="316" spans="1:25" ht="12.75" customHeight="1">
      <c r="A316" s="1" t="s">
        <v>40</v>
      </c>
      <c r="B316" t="s">
        <v>45</v>
      </c>
      <c r="E316" s="6">
        <f>E113*E298</f>
        <v>0</v>
      </c>
      <c r="F316" s="6">
        <f aca="true" t="shared" si="230" ref="F316:P316">F22*F298</f>
        <v>0</v>
      </c>
      <c r="G316" s="6">
        <f t="shared" si="230"/>
        <v>0</v>
      </c>
      <c r="H316" s="6">
        <f t="shared" si="230"/>
        <v>0</v>
      </c>
      <c r="I316" s="6">
        <f t="shared" si="230"/>
        <v>0</v>
      </c>
      <c r="J316" s="6">
        <f t="shared" si="230"/>
        <v>0</v>
      </c>
      <c r="K316" s="6">
        <f t="shared" si="230"/>
        <v>0</v>
      </c>
      <c r="L316" s="6">
        <f t="shared" si="230"/>
        <v>0</v>
      </c>
      <c r="M316" s="6">
        <f t="shared" si="230"/>
        <v>0</v>
      </c>
      <c r="N316" s="6">
        <f t="shared" si="230"/>
        <v>0</v>
      </c>
      <c r="O316" s="6">
        <f t="shared" si="230"/>
        <v>0</v>
      </c>
      <c r="P316" s="6">
        <f t="shared" si="230"/>
        <v>0</v>
      </c>
      <c r="Q316" s="6">
        <f t="shared" si="228"/>
        <v>0</v>
      </c>
      <c r="R316" s="6">
        <f t="shared" si="228"/>
        <v>0</v>
      </c>
      <c r="S316" s="6">
        <f t="shared" si="228"/>
        <v>0</v>
      </c>
      <c r="T316" s="6">
        <f aca="true" t="shared" si="231" ref="T316:Y316">T22*T298</f>
        <v>0</v>
      </c>
      <c r="U316" s="6">
        <f t="shared" si="231"/>
        <v>0</v>
      </c>
      <c r="V316" s="6">
        <f t="shared" si="231"/>
        <v>0</v>
      </c>
      <c r="W316" s="6">
        <f t="shared" si="231"/>
        <v>0</v>
      </c>
      <c r="X316" s="6">
        <f t="shared" si="231"/>
        <v>0</v>
      </c>
      <c r="Y316" s="6">
        <f t="shared" si="231"/>
        <v>0</v>
      </c>
    </row>
    <row r="317" spans="1:25" ht="12.75" customHeight="1">
      <c r="A317" s="1" t="s">
        <v>41</v>
      </c>
      <c r="B317" t="s">
        <v>44</v>
      </c>
      <c r="E317" s="6">
        <f>E114*E299</f>
        <v>0</v>
      </c>
      <c r="F317" s="6">
        <f aca="true" t="shared" si="232" ref="F317:P317">F23*F299</f>
        <v>0</v>
      </c>
      <c r="G317" s="6">
        <f t="shared" si="232"/>
        <v>0</v>
      </c>
      <c r="H317" s="6">
        <f t="shared" si="232"/>
        <v>0</v>
      </c>
      <c r="I317" s="6">
        <f t="shared" si="232"/>
        <v>0</v>
      </c>
      <c r="J317" s="6">
        <f t="shared" si="232"/>
        <v>0</v>
      </c>
      <c r="K317" s="6">
        <f t="shared" si="232"/>
        <v>0</v>
      </c>
      <c r="L317" s="6">
        <f t="shared" si="232"/>
        <v>0</v>
      </c>
      <c r="M317" s="6">
        <f t="shared" si="232"/>
        <v>0</v>
      </c>
      <c r="N317" s="6">
        <f t="shared" si="232"/>
        <v>0</v>
      </c>
      <c r="O317" s="6">
        <f t="shared" si="232"/>
        <v>0</v>
      </c>
      <c r="P317" s="6">
        <f t="shared" si="232"/>
        <v>0</v>
      </c>
      <c r="Q317" s="6">
        <f t="shared" si="228"/>
        <v>0</v>
      </c>
      <c r="R317" s="6">
        <f t="shared" si="228"/>
        <v>0</v>
      </c>
      <c r="S317" s="6">
        <f t="shared" si="228"/>
        <v>0</v>
      </c>
      <c r="T317" s="6">
        <f aca="true" t="shared" si="233" ref="T317:Y317">T23*T299</f>
        <v>0</v>
      </c>
      <c r="U317" s="6">
        <f t="shared" si="233"/>
        <v>0</v>
      </c>
      <c r="V317" s="6">
        <f t="shared" si="233"/>
        <v>0</v>
      </c>
      <c r="W317" s="6">
        <f t="shared" si="233"/>
        <v>0</v>
      </c>
      <c r="X317" s="6">
        <f t="shared" si="233"/>
        <v>0</v>
      </c>
      <c r="Y317" s="6">
        <f t="shared" si="233"/>
        <v>0</v>
      </c>
    </row>
    <row r="318" spans="1:25" ht="12.75" customHeight="1">
      <c r="A318" s="1" t="s">
        <v>42</v>
      </c>
      <c r="B318" t="s">
        <v>43</v>
      </c>
      <c r="E318" s="6">
        <f>E115*E300</f>
        <v>0</v>
      </c>
      <c r="F318" s="6">
        <f aca="true" t="shared" si="234" ref="F318:P318">F24*F300</f>
        <v>0</v>
      </c>
      <c r="G318" s="6">
        <f t="shared" si="234"/>
        <v>0</v>
      </c>
      <c r="H318" s="6">
        <f t="shared" si="234"/>
        <v>0</v>
      </c>
      <c r="I318" s="6">
        <f t="shared" si="234"/>
        <v>0</v>
      </c>
      <c r="J318" s="6">
        <f t="shared" si="234"/>
        <v>0</v>
      </c>
      <c r="K318" s="6">
        <f t="shared" si="234"/>
        <v>0</v>
      </c>
      <c r="L318" s="6">
        <f t="shared" si="234"/>
        <v>0</v>
      </c>
      <c r="M318" s="6">
        <f t="shared" si="234"/>
        <v>0</v>
      </c>
      <c r="N318" s="6">
        <f t="shared" si="234"/>
        <v>0</v>
      </c>
      <c r="O318" s="6">
        <f t="shared" si="234"/>
        <v>0</v>
      </c>
      <c r="P318" s="6">
        <f t="shared" si="234"/>
        <v>0</v>
      </c>
      <c r="Q318" s="6">
        <f t="shared" si="228"/>
        <v>0</v>
      </c>
      <c r="R318" s="6">
        <f t="shared" si="228"/>
        <v>0</v>
      </c>
      <c r="S318" s="6">
        <f t="shared" si="228"/>
        <v>0</v>
      </c>
      <c r="T318" s="6">
        <f aca="true" t="shared" si="235" ref="T318:Y318">T24*T300</f>
        <v>0</v>
      </c>
      <c r="U318" s="6">
        <f t="shared" si="235"/>
        <v>0</v>
      </c>
      <c r="V318" s="6">
        <f t="shared" si="235"/>
        <v>0</v>
      </c>
      <c r="W318" s="6">
        <f t="shared" si="235"/>
        <v>0</v>
      </c>
      <c r="X318" s="6">
        <f t="shared" si="235"/>
        <v>0</v>
      </c>
      <c r="Y318" s="6">
        <f t="shared" si="235"/>
        <v>0</v>
      </c>
    </row>
    <row r="319" spans="1:25" ht="12.75" customHeight="1">
      <c r="A319" s="1" t="s">
        <v>0</v>
      </c>
      <c r="B319" t="s">
        <v>9</v>
      </c>
      <c r="E319" s="6">
        <f>E117*E302</f>
        <v>0</v>
      </c>
      <c r="F319" s="6">
        <f aca="true" t="shared" si="236" ref="F319:P319">F25*F301</f>
        <v>0</v>
      </c>
      <c r="G319" s="6">
        <f t="shared" si="236"/>
        <v>0</v>
      </c>
      <c r="H319" s="6">
        <f t="shared" si="236"/>
        <v>0</v>
      </c>
      <c r="I319" s="6">
        <f t="shared" si="236"/>
        <v>0</v>
      </c>
      <c r="J319" s="6">
        <f t="shared" si="236"/>
        <v>0</v>
      </c>
      <c r="K319" s="6">
        <f t="shared" si="236"/>
        <v>2823.5519999999997</v>
      </c>
      <c r="L319" s="6">
        <f t="shared" si="236"/>
        <v>2759.469735779488</v>
      </c>
      <c r="M319" s="6">
        <f t="shared" si="236"/>
        <v>1688.6907014583164</v>
      </c>
      <c r="N319" s="6">
        <f t="shared" si="236"/>
        <v>1194.9949347568995</v>
      </c>
      <c r="O319" s="6">
        <f t="shared" si="236"/>
        <v>711.1309638213849</v>
      </c>
      <c r="P319" s="6">
        <f t="shared" si="236"/>
        <v>797.5370502771931</v>
      </c>
      <c r="Q319" s="6">
        <f t="shared" si="228"/>
        <v>1856.2899419418045</v>
      </c>
      <c r="R319" s="6">
        <f t="shared" si="228"/>
        <v>0</v>
      </c>
      <c r="S319" s="6">
        <f t="shared" si="228"/>
        <v>0</v>
      </c>
      <c r="T319" s="6">
        <f aca="true" t="shared" si="237" ref="T319:Y319">T25*T301</f>
        <v>0</v>
      </c>
      <c r="U319" s="6">
        <f t="shared" si="237"/>
        <v>0</v>
      </c>
      <c r="V319" s="6">
        <f t="shared" si="237"/>
        <v>0</v>
      </c>
      <c r="W319" s="6">
        <f t="shared" si="237"/>
        <v>0</v>
      </c>
      <c r="X319" s="6">
        <f t="shared" si="237"/>
        <v>0</v>
      </c>
      <c r="Y319" s="6">
        <f t="shared" si="237"/>
        <v>0</v>
      </c>
    </row>
    <row r="320" spans="1:25" ht="12.75" customHeight="1">
      <c r="A320" s="2" t="s">
        <v>1</v>
      </c>
      <c r="B320" t="s">
        <v>10</v>
      </c>
      <c r="E320" s="6">
        <f aca="true" t="shared" si="238" ref="E320:E329">E117*E302</f>
        <v>0</v>
      </c>
      <c r="F320" s="6">
        <f aca="true" t="shared" si="239" ref="F320:P320">F26*F302</f>
        <v>0</v>
      </c>
      <c r="G320" s="6">
        <f t="shared" si="239"/>
        <v>0</v>
      </c>
      <c r="H320" s="6">
        <f t="shared" si="239"/>
        <v>0</v>
      </c>
      <c r="I320" s="6">
        <f t="shared" si="239"/>
        <v>0</v>
      </c>
      <c r="J320" s="6">
        <f t="shared" si="239"/>
        <v>0</v>
      </c>
      <c r="K320" s="6">
        <f t="shared" si="239"/>
        <v>-1522.08</v>
      </c>
      <c r="L320" s="6">
        <f t="shared" si="239"/>
        <v>-1549.5179669072986</v>
      </c>
      <c r="M320" s="6">
        <f t="shared" si="239"/>
        <v>-2825.267967957081</v>
      </c>
      <c r="N320" s="6">
        <f t="shared" si="239"/>
        <v>3716.5765083957144</v>
      </c>
      <c r="O320" s="6">
        <f t="shared" si="239"/>
        <v>1758.1673908064254</v>
      </c>
      <c r="P320" s="6">
        <f t="shared" si="239"/>
        <v>903.271128912427</v>
      </c>
      <c r="Q320" s="6">
        <f t="shared" si="228"/>
        <v>2404.0628757112045</v>
      </c>
      <c r="R320" s="6">
        <f t="shared" si="228"/>
        <v>0</v>
      </c>
      <c r="S320" s="6">
        <f t="shared" si="228"/>
        <v>0</v>
      </c>
      <c r="T320" s="6">
        <f aca="true" t="shared" si="240" ref="T320:Y320">T26*T302</f>
        <v>0</v>
      </c>
      <c r="U320" s="6">
        <f t="shared" si="240"/>
        <v>0</v>
      </c>
      <c r="V320" s="6">
        <f t="shared" si="240"/>
        <v>0</v>
      </c>
      <c r="W320" s="6">
        <f t="shared" si="240"/>
        <v>0</v>
      </c>
      <c r="X320" s="6">
        <f t="shared" si="240"/>
        <v>0</v>
      </c>
      <c r="Y320" s="6">
        <f t="shared" si="240"/>
        <v>0</v>
      </c>
    </row>
    <row r="321" spans="1:25" ht="12.75" customHeight="1">
      <c r="A321" s="2" t="s">
        <v>2</v>
      </c>
      <c r="B321" t="s">
        <v>11</v>
      </c>
      <c r="E321" s="6">
        <f t="shared" si="238"/>
        <v>0</v>
      </c>
      <c r="F321" s="6">
        <f aca="true" t="shared" si="241" ref="F321:P321">F27*F303</f>
        <v>0</v>
      </c>
      <c r="G321" s="6">
        <f t="shared" si="241"/>
        <v>0</v>
      </c>
      <c r="H321" s="6">
        <f t="shared" si="241"/>
        <v>0</v>
      </c>
      <c r="I321" s="6">
        <f t="shared" si="241"/>
        <v>0</v>
      </c>
      <c r="J321" s="6">
        <f t="shared" si="241"/>
        <v>0</v>
      </c>
      <c r="K321" s="6">
        <f t="shared" si="241"/>
        <v>2002.5600000000002</v>
      </c>
      <c r="L321" s="6">
        <f t="shared" si="241"/>
        <v>1233.5876855962085</v>
      </c>
      <c r="M321" s="6">
        <f t="shared" si="241"/>
        <v>-1276.043420642193</v>
      </c>
      <c r="N321" s="6">
        <f t="shared" si="241"/>
        <v>2939.2765624080093</v>
      </c>
      <c r="O321" s="6">
        <f t="shared" si="241"/>
        <v>2204.7306737748304</v>
      </c>
      <c r="P321" s="6">
        <f t="shared" si="241"/>
        <v>611.243673634162</v>
      </c>
      <c r="Q321" s="6">
        <f t="shared" si="228"/>
        <v>1988.143981460717</v>
      </c>
      <c r="R321" s="6">
        <f t="shared" si="228"/>
        <v>0</v>
      </c>
      <c r="S321" s="6">
        <f t="shared" si="228"/>
        <v>0</v>
      </c>
      <c r="T321" s="6">
        <f aca="true" t="shared" si="242" ref="T321:Y321">T27*T303</f>
        <v>0</v>
      </c>
      <c r="U321" s="6">
        <f t="shared" si="242"/>
        <v>0</v>
      </c>
      <c r="V321" s="6">
        <f t="shared" si="242"/>
        <v>0</v>
      </c>
      <c r="W321" s="6">
        <f t="shared" si="242"/>
        <v>0</v>
      </c>
      <c r="X321" s="6">
        <f t="shared" si="242"/>
        <v>0</v>
      </c>
      <c r="Y321" s="6">
        <f t="shared" si="242"/>
        <v>0</v>
      </c>
    </row>
    <row r="322" spans="1:25" ht="12.75" customHeight="1">
      <c r="A322" s="2" t="s">
        <v>3</v>
      </c>
      <c r="B322" t="s">
        <v>12</v>
      </c>
      <c r="E322" s="6">
        <f t="shared" si="238"/>
        <v>0</v>
      </c>
      <c r="F322" s="6">
        <f aca="true" t="shared" si="243" ref="F322:P322">F28*F304</f>
        <v>0</v>
      </c>
      <c r="G322" s="6">
        <f t="shared" si="243"/>
        <v>0</v>
      </c>
      <c r="H322" s="6">
        <f t="shared" si="243"/>
        <v>0</v>
      </c>
      <c r="I322" s="6">
        <f t="shared" si="243"/>
        <v>0</v>
      </c>
      <c r="J322" s="6">
        <f t="shared" si="243"/>
        <v>0</v>
      </c>
      <c r="K322" s="6">
        <f t="shared" si="243"/>
        <v>583.68</v>
      </c>
      <c r="L322" s="6">
        <f t="shared" si="243"/>
        <v>-1118.7039469376305</v>
      </c>
      <c r="M322" s="6">
        <f t="shared" si="243"/>
        <v>-1879.0188680019903</v>
      </c>
      <c r="N322" s="6">
        <f t="shared" si="243"/>
        <v>2556.751728795351</v>
      </c>
      <c r="O322" s="6">
        <f t="shared" si="243"/>
        <v>1431.4366030580534</v>
      </c>
      <c r="P322" s="6">
        <f t="shared" si="243"/>
        <v>713.9567785941035</v>
      </c>
      <c r="Q322" s="6">
        <f t="shared" si="228"/>
        <v>2288.845591962312</v>
      </c>
      <c r="R322" s="6">
        <f t="shared" si="228"/>
        <v>0</v>
      </c>
      <c r="S322" s="6">
        <f t="shared" si="228"/>
        <v>0</v>
      </c>
      <c r="T322" s="6">
        <f aca="true" t="shared" si="244" ref="T322:Y322">T28*T304</f>
        <v>0</v>
      </c>
      <c r="U322" s="6">
        <f t="shared" si="244"/>
        <v>0</v>
      </c>
      <c r="V322" s="6">
        <f t="shared" si="244"/>
        <v>0</v>
      </c>
      <c r="W322" s="6">
        <f t="shared" si="244"/>
        <v>0</v>
      </c>
      <c r="X322" s="6">
        <f t="shared" si="244"/>
        <v>0</v>
      </c>
      <c r="Y322" s="6">
        <f t="shared" si="244"/>
        <v>0</v>
      </c>
    </row>
    <row r="323" spans="1:25" ht="12.75" customHeight="1">
      <c r="A323" s="2" t="s">
        <v>4</v>
      </c>
      <c r="B323" t="s">
        <v>13</v>
      </c>
      <c r="E323" s="6">
        <f t="shared" si="238"/>
        <v>0</v>
      </c>
      <c r="F323" s="6">
        <f aca="true" t="shared" si="245" ref="F323:P323">F29*F305</f>
        <v>0</v>
      </c>
      <c r="G323" s="6">
        <f t="shared" si="245"/>
        <v>0</v>
      </c>
      <c r="H323" s="6">
        <f t="shared" si="245"/>
        <v>0</v>
      </c>
      <c r="I323" s="6">
        <f t="shared" si="245"/>
        <v>0</v>
      </c>
      <c r="J323" s="6">
        <f t="shared" si="245"/>
        <v>0</v>
      </c>
      <c r="K323" s="6">
        <f t="shared" si="245"/>
        <v>-1322.88</v>
      </c>
      <c r="L323" s="6">
        <f t="shared" si="245"/>
        <v>-135.60047841668248</v>
      </c>
      <c r="M323" s="6">
        <f t="shared" si="245"/>
        <v>-333.83812025955973</v>
      </c>
      <c r="N323" s="6">
        <f t="shared" si="245"/>
        <v>2278.156679521669</v>
      </c>
      <c r="O323" s="6">
        <f t="shared" si="245"/>
        <v>1222.6659277919016</v>
      </c>
      <c r="P323" s="6">
        <f t="shared" si="245"/>
        <v>1613.7034382186896</v>
      </c>
      <c r="Q323" s="6">
        <f t="shared" si="228"/>
        <v>1518.4914660896693</v>
      </c>
      <c r="R323" s="6">
        <f t="shared" si="228"/>
        <v>0</v>
      </c>
      <c r="S323" s="6">
        <f t="shared" si="228"/>
        <v>0</v>
      </c>
      <c r="T323" s="6">
        <f aca="true" t="shared" si="246" ref="T323:Y323">T29*T305</f>
        <v>0</v>
      </c>
      <c r="U323" s="6">
        <f t="shared" si="246"/>
        <v>0</v>
      </c>
      <c r="V323" s="6">
        <f t="shared" si="246"/>
        <v>0</v>
      </c>
      <c r="W323" s="6">
        <f t="shared" si="246"/>
        <v>0</v>
      </c>
      <c r="X323" s="6">
        <f t="shared" si="246"/>
        <v>0</v>
      </c>
      <c r="Y323" s="6">
        <f t="shared" si="246"/>
        <v>0</v>
      </c>
    </row>
    <row r="324" spans="1:25" ht="12.75" customHeight="1">
      <c r="A324" s="2" t="s">
        <v>5</v>
      </c>
      <c r="B324" t="s">
        <v>14</v>
      </c>
      <c r="E324" s="6">
        <f t="shared" si="238"/>
        <v>0</v>
      </c>
      <c r="F324" s="6">
        <f aca="true" t="shared" si="247" ref="F324:P324">F30*F306</f>
        <v>0</v>
      </c>
      <c r="G324" s="6">
        <f t="shared" si="247"/>
        <v>0</v>
      </c>
      <c r="H324" s="6">
        <f t="shared" si="247"/>
        <v>0</v>
      </c>
      <c r="I324" s="6">
        <f t="shared" si="247"/>
        <v>0</v>
      </c>
      <c r="J324" s="6">
        <f t="shared" si="247"/>
        <v>0</v>
      </c>
      <c r="K324" s="6">
        <f t="shared" si="247"/>
        <v>-392.64</v>
      </c>
      <c r="L324" s="6">
        <f t="shared" si="247"/>
        <v>-955.7950388398106</v>
      </c>
      <c r="M324" s="6">
        <f t="shared" si="247"/>
        <v>-806.5133591734989</v>
      </c>
      <c r="N324" s="6">
        <f t="shared" si="247"/>
        <v>1529.3089938853182</v>
      </c>
      <c r="O324" s="6">
        <f t="shared" si="247"/>
        <v>976.4475977694897</v>
      </c>
      <c r="P324" s="6">
        <f t="shared" si="247"/>
        <v>466.23693722012683</v>
      </c>
      <c r="Q324" s="6">
        <f t="shared" si="228"/>
        <v>1726.709247931839</v>
      </c>
      <c r="R324" s="6">
        <f t="shared" si="228"/>
        <v>0</v>
      </c>
      <c r="S324" s="6">
        <f t="shared" si="228"/>
        <v>0</v>
      </c>
      <c r="T324" s="6">
        <f aca="true" t="shared" si="248" ref="T324:Y324">T30*T306</f>
        <v>0</v>
      </c>
      <c r="U324" s="6">
        <f t="shared" si="248"/>
        <v>0</v>
      </c>
      <c r="V324" s="6">
        <f t="shared" si="248"/>
        <v>0</v>
      </c>
      <c r="W324" s="6">
        <f t="shared" si="248"/>
        <v>0</v>
      </c>
      <c r="X324" s="6">
        <f t="shared" si="248"/>
        <v>0</v>
      </c>
      <c r="Y324" s="6">
        <f t="shared" si="248"/>
        <v>0</v>
      </c>
    </row>
    <row r="325" spans="1:25" ht="12.75" customHeight="1">
      <c r="A325" s="2" t="s">
        <v>6</v>
      </c>
      <c r="B325" t="s">
        <v>15</v>
      </c>
      <c r="E325" s="6">
        <f t="shared" si="238"/>
        <v>0</v>
      </c>
      <c r="F325" s="6">
        <f aca="true" t="shared" si="249" ref="F325:P325">F31*F307</f>
        <v>0</v>
      </c>
      <c r="G325" s="6">
        <f t="shared" si="249"/>
        <v>0</v>
      </c>
      <c r="H325" s="6">
        <f t="shared" si="249"/>
        <v>0</v>
      </c>
      <c r="I325" s="6">
        <f t="shared" si="249"/>
        <v>0</v>
      </c>
      <c r="J325" s="6">
        <f t="shared" si="249"/>
        <v>0</v>
      </c>
      <c r="K325" s="6">
        <f t="shared" si="249"/>
        <v>-1235.5199999999998</v>
      </c>
      <c r="L325" s="6">
        <f t="shared" si="249"/>
        <v>-1240.1793755192418</v>
      </c>
      <c r="M325" s="6">
        <f t="shared" si="249"/>
        <v>-418.7579112811705</v>
      </c>
      <c r="N325" s="6">
        <f t="shared" si="249"/>
        <v>1518.244225970902</v>
      </c>
      <c r="O325" s="6">
        <f t="shared" si="249"/>
        <v>881.4241738254789</v>
      </c>
      <c r="P325" s="6">
        <f t="shared" si="249"/>
        <v>1137.3965887475879</v>
      </c>
      <c r="Q325" s="6">
        <f t="shared" si="228"/>
        <v>619.4866511879937</v>
      </c>
      <c r="R325" s="6">
        <f t="shared" si="228"/>
        <v>0</v>
      </c>
      <c r="S325" s="6">
        <f t="shared" si="228"/>
        <v>0</v>
      </c>
      <c r="T325" s="6">
        <f aca="true" t="shared" si="250" ref="T325:Y325">T31*T307</f>
        <v>0</v>
      </c>
      <c r="U325" s="6">
        <f t="shared" si="250"/>
        <v>0</v>
      </c>
      <c r="V325" s="6">
        <f t="shared" si="250"/>
        <v>0</v>
      </c>
      <c r="W325" s="6">
        <f t="shared" si="250"/>
        <v>0</v>
      </c>
      <c r="X325" s="6">
        <f t="shared" si="250"/>
        <v>0</v>
      </c>
      <c r="Y325" s="6">
        <f t="shared" si="250"/>
        <v>0</v>
      </c>
    </row>
    <row r="326" spans="1:25" ht="12.75" customHeight="1">
      <c r="A326" s="2" t="s">
        <v>7</v>
      </c>
      <c r="B326" t="s">
        <v>16</v>
      </c>
      <c r="E326" s="6">
        <f t="shared" si="238"/>
        <v>0</v>
      </c>
      <c r="F326" s="6">
        <f aca="true" t="shared" si="251" ref="F326:P326">F32*F308</f>
        <v>0</v>
      </c>
      <c r="G326" s="6">
        <f t="shared" si="251"/>
        <v>0</v>
      </c>
      <c r="H326" s="6">
        <f t="shared" si="251"/>
        <v>0</v>
      </c>
      <c r="I326" s="6">
        <f t="shared" si="251"/>
        <v>0</v>
      </c>
      <c r="J326" s="6">
        <f t="shared" si="251"/>
        <v>0</v>
      </c>
      <c r="K326" s="6">
        <f t="shared" si="251"/>
        <v>1266.24</v>
      </c>
      <c r="L326" s="6">
        <f t="shared" si="251"/>
        <v>595.6062680454977</v>
      </c>
      <c r="M326" s="6">
        <f t="shared" si="251"/>
        <v>168.49164885240228</v>
      </c>
      <c r="N326" s="6">
        <f t="shared" si="251"/>
        <v>1408.7820576747179</v>
      </c>
      <c r="O326" s="6">
        <f t="shared" si="251"/>
        <v>1439.8623253782118</v>
      </c>
      <c r="P326" s="6">
        <f t="shared" si="251"/>
        <v>598.6562833204437</v>
      </c>
      <c r="Q326" s="6">
        <f t="shared" si="228"/>
        <v>1811.959704517343</v>
      </c>
      <c r="R326" s="6">
        <f t="shared" si="228"/>
        <v>0</v>
      </c>
      <c r="S326" s="6">
        <f t="shared" si="228"/>
        <v>0</v>
      </c>
      <c r="T326" s="6">
        <f aca="true" t="shared" si="252" ref="T326:Y326">T32*T308</f>
        <v>0</v>
      </c>
      <c r="U326" s="6">
        <f t="shared" si="252"/>
        <v>0</v>
      </c>
      <c r="V326" s="6">
        <f t="shared" si="252"/>
        <v>0</v>
      </c>
      <c r="W326" s="6">
        <f t="shared" si="252"/>
        <v>0</v>
      </c>
      <c r="X326" s="6">
        <f t="shared" si="252"/>
        <v>0</v>
      </c>
      <c r="Y326" s="6">
        <f t="shared" si="252"/>
        <v>0</v>
      </c>
    </row>
    <row r="327" spans="1:25" ht="12.75" customHeight="1">
      <c r="A327" s="2" t="s">
        <v>8</v>
      </c>
      <c r="B327" t="s">
        <v>17</v>
      </c>
      <c r="E327" s="6">
        <f t="shared" si="238"/>
        <v>0</v>
      </c>
      <c r="F327" s="6">
        <f aca="true" t="shared" si="253" ref="F327:P327">F33*F309</f>
        <v>0</v>
      </c>
      <c r="G327" s="6">
        <f t="shared" si="253"/>
        <v>0</v>
      </c>
      <c r="H327" s="6">
        <f t="shared" si="253"/>
        <v>0</v>
      </c>
      <c r="I327" s="6">
        <f t="shared" si="253"/>
        <v>0</v>
      </c>
      <c r="J327" s="6">
        <f t="shared" si="253"/>
        <v>0</v>
      </c>
      <c r="K327" s="6">
        <f t="shared" si="253"/>
        <v>-128.16</v>
      </c>
      <c r="L327" s="6">
        <f t="shared" si="253"/>
        <v>145.9588482957346</v>
      </c>
      <c r="M327" s="6">
        <f t="shared" si="253"/>
        <v>-899.5207493400248</v>
      </c>
      <c r="N327" s="6">
        <f t="shared" si="253"/>
        <v>1803.1619997671075</v>
      </c>
      <c r="O327" s="6">
        <f t="shared" si="253"/>
        <v>931.5104120619771</v>
      </c>
      <c r="P327" s="6">
        <f t="shared" si="253"/>
        <v>370.5727708358675</v>
      </c>
      <c r="Q327" s="6">
        <f t="shared" si="228"/>
        <v>808.0709945438051</v>
      </c>
      <c r="R327" s="6">
        <f t="shared" si="228"/>
        <v>0</v>
      </c>
      <c r="S327" s="6">
        <f t="shared" si="228"/>
        <v>0</v>
      </c>
      <c r="T327" s="6">
        <f aca="true" t="shared" si="254" ref="T327:Y327">T33*T309</f>
        <v>0</v>
      </c>
      <c r="U327" s="6">
        <f t="shared" si="254"/>
        <v>0</v>
      </c>
      <c r="V327" s="6">
        <f t="shared" si="254"/>
        <v>0</v>
      </c>
      <c r="W327" s="6">
        <f t="shared" si="254"/>
        <v>0</v>
      </c>
      <c r="X327" s="6">
        <f t="shared" si="254"/>
        <v>0</v>
      </c>
      <c r="Y327" s="6">
        <f t="shared" si="254"/>
        <v>0</v>
      </c>
    </row>
    <row r="328" spans="1:25" ht="12.75" customHeight="1">
      <c r="A328" s="2" t="s">
        <v>28</v>
      </c>
      <c r="B328" t="s">
        <v>18</v>
      </c>
      <c r="E328" s="6">
        <f t="shared" si="238"/>
        <v>0</v>
      </c>
      <c r="F328" s="6">
        <f aca="true" t="shared" si="255" ref="F328:P328">F34*F310</f>
        <v>0</v>
      </c>
      <c r="G328" s="6">
        <f t="shared" si="255"/>
        <v>0</v>
      </c>
      <c r="H328" s="6">
        <f t="shared" si="255"/>
        <v>0</v>
      </c>
      <c r="I328" s="6">
        <f t="shared" si="255"/>
        <v>0</v>
      </c>
      <c r="J328" s="6">
        <f t="shared" si="255"/>
        <v>0</v>
      </c>
      <c r="K328" s="6">
        <f t="shared" si="255"/>
        <v>0</v>
      </c>
      <c r="L328" s="6">
        <f t="shared" si="255"/>
        <v>0</v>
      </c>
      <c r="M328" s="6">
        <f t="shared" si="255"/>
        <v>0</v>
      </c>
      <c r="N328" s="6">
        <f t="shared" si="255"/>
        <v>0</v>
      </c>
      <c r="O328" s="6">
        <f t="shared" si="255"/>
        <v>0</v>
      </c>
      <c r="P328" s="6">
        <f t="shared" si="255"/>
        <v>0</v>
      </c>
      <c r="Q328" s="6">
        <f t="shared" si="228"/>
        <v>0</v>
      </c>
      <c r="R328" s="6">
        <f t="shared" si="228"/>
        <v>0</v>
      </c>
      <c r="S328" s="6">
        <f t="shared" si="228"/>
        <v>0</v>
      </c>
      <c r="T328" s="6">
        <f aca="true" t="shared" si="256" ref="T328:Y328">T34*T310</f>
        <v>0</v>
      </c>
      <c r="U328" s="6">
        <f t="shared" si="256"/>
        <v>0</v>
      </c>
      <c r="V328" s="6">
        <f t="shared" si="256"/>
        <v>0</v>
      </c>
      <c r="W328" s="6">
        <f t="shared" si="256"/>
        <v>0</v>
      </c>
      <c r="X328" s="6">
        <f t="shared" si="256"/>
        <v>0</v>
      </c>
      <c r="Y328" s="6">
        <f t="shared" si="256"/>
        <v>0</v>
      </c>
    </row>
    <row r="329" spans="1:25" ht="12.75" customHeight="1">
      <c r="A329" s="2" t="s">
        <v>29</v>
      </c>
      <c r="E329" s="6">
        <f t="shared" si="238"/>
        <v>0</v>
      </c>
      <c r="F329" s="6">
        <f aca="true" t="shared" si="257" ref="F329:P329">F35*F311</f>
        <v>0</v>
      </c>
      <c r="G329" s="6">
        <f t="shared" si="257"/>
        <v>0</v>
      </c>
      <c r="H329" s="6">
        <f t="shared" si="257"/>
        <v>0</v>
      </c>
      <c r="I329" s="6">
        <f t="shared" si="257"/>
        <v>0</v>
      </c>
      <c r="J329" s="6">
        <f t="shared" si="257"/>
        <v>0</v>
      </c>
      <c r="K329" s="6">
        <f t="shared" si="257"/>
        <v>241.536</v>
      </c>
      <c r="L329" s="6">
        <f t="shared" si="257"/>
        <v>157.07055416599053</v>
      </c>
      <c r="M329" s="6">
        <f t="shared" si="257"/>
        <v>59.3090603960456</v>
      </c>
      <c r="N329" s="6">
        <f t="shared" si="257"/>
        <v>28.45226035135475</v>
      </c>
      <c r="O329" s="6">
        <f t="shared" si="257"/>
        <v>41.56689677944903</v>
      </c>
      <c r="P329" s="6">
        <f t="shared" si="257"/>
        <v>121.24174350173492</v>
      </c>
      <c r="Q329" s="6">
        <f t="shared" si="228"/>
        <v>201.70774697564036</v>
      </c>
      <c r="R329" s="6">
        <f t="shared" si="228"/>
        <v>0</v>
      </c>
      <c r="S329" s="6">
        <f t="shared" si="228"/>
        <v>0</v>
      </c>
      <c r="T329" s="6">
        <f aca="true" t="shared" si="258" ref="T329:Y329">T35*T311</f>
        <v>0</v>
      </c>
      <c r="U329" s="6">
        <f t="shared" si="258"/>
        <v>0</v>
      </c>
      <c r="V329" s="6">
        <f t="shared" si="258"/>
        <v>0</v>
      </c>
      <c r="W329" s="6">
        <f t="shared" si="258"/>
        <v>0</v>
      </c>
      <c r="X329" s="6">
        <f t="shared" si="258"/>
        <v>0</v>
      </c>
      <c r="Y329" s="6">
        <f t="shared" si="258"/>
        <v>0</v>
      </c>
    </row>
    <row r="330" ht="12.75" customHeight="1"/>
    <row r="331" ht="12.75" customHeight="1">
      <c r="E331" s="9" t="s">
        <v>24</v>
      </c>
    </row>
    <row r="332" ht="12.75" customHeight="1"/>
    <row r="333" spans="1:25" ht="12.75" customHeight="1">
      <c r="A333" s="1" t="s">
        <v>30</v>
      </c>
      <c r="B333" t="s">
        <v>31</v>
      </c>
      <c r="E333" s="10">
        <f aca="true" t="shared" si="259" ref="E333:O347">E315+E297</f>
        <v>0</v>
      </c>
      <c r="F333" s="10">
        <f t="shared" si="259"/>
        <v>0</v>
      </c>
      <c r="G333" s="10">
        <f t="shared" si="259"/>
        <v>0</v>
      </c>
      <c r="H333" s="10">
        <f t="shared" si="259"/>
        <v>0</v>
      </c>
      <c r="I333" s="10">
        <f t="shared" si="259"/>
        <v>0</v>
      </c>
      <c r="J333" s="10">
        <f t="shared" si="259"/>
        <v>0</v>
      </c>
      <c r="K333" s="10">
        <f t="shared" si="259"/>
        <v>0</v>
      </c>
      <c r="L333" s="10">
        <f t="shared" si="259"/>
        <v>0</v>
      </c>
      <c r="M333" s="10">
        <f t="shared" si="259"/>
        <v>0</v>
      </c>
      <c r="N333" s="10">
        <f t="shared" si="259"/>
        <v>0</v>
      </c>
      <c r="O333" s="10">
        <f t="shared" si="259"/>
        <v>0</v>
      </c>
      <c r="P333" s="10">
        <f aca="true" t="shared" si="260" ref="P333:S347">P315+P297</f>
        <v>0</v>
      </c>
      <c r="Q333" s="10">
        <f t="shared" si="260"/>
        <v>0</v>
      </c>
      <c r="R333" s="10">
        <f t="shared" si="260"/>
        <v>0</v>
      </c>
      <c r="S333" s="10">
        <f t="shared" si="260"/>
        <v>0</v>
      </c>
      <c r="T333" s="10">
        <f aca="true" t="shared" si="261" ref="T333:Y333">T315+T297</f>
        <v>0</v>
      </c>
      <c r="U333" s="10">
        <f t="shared" si="261"/>
        <v>0</v>
      </c>
      <c r="V333" s="10">
        <f t="shared" si="261"/>
        <v>0</v>
      </c>
      <c r="W333" s="10">
        <f t="shared" si="261"/>
        <v>0</v>
      </c>
      <c r="X333" s="10">
        <f t="shared" si="261"/>
        <v>0</v>
      </c>
      <c r="Y333" s="10">
        <f t="shared" si="261"/>
        <v>0</v>
      </c>
    </row>
    <row r="334" spans="1:25" ht="12.75" customHeight="1">
      <c r="A334" s="1" t="s">
        <v>40</v>
      </c>
      <c r="B334" t="s">
        <v>45</v>
      </c>
      <c r="E334" s="10">
        <f t="shared" si="259"/>
        <v>0</v>
      </c>
      <c r="F334" s="10">
        <f t="shared" si="259"/>
        <v>0</v>
      </c>
      <c r="G334" s="10">
        <f t="shared" si="259"/>
        <v>0</v>
      </c>
      <c r="H334" s="10">
        <f t="shared" si="259"/>
        <v>0</v>
      </c>
      <c r="I334" s="10">
        <f t="shared" si="259"/>
        <v>0</v>
      </c>
      <c r="J334" s="10">
        <f t="shared" si="259"/>
        <v>0</v>
      </c>
      <c r="K334" s="10">
        <f t="shared" si="259"/>
        <v>0</v>
      </c>
      <c r="L334" s="10">
        <f t="shared" si="259"/>
        <v>0</v>
      </c>
      <c r="M334" s="10">
        <f t="shared" si="259"/>
        <v>0</v>
      </c>
      <c r="N334" s="10">
        <f t="shared" si="259"/>
        <v>0</v>
      </c>
      <c r="O334" s="10">
        <f t="shared" si="259"/>
        <v>0</v>
      </c>
      <c r="P334" s="10">
        <f t="shared" si="260"/>
        <v>0</v>
      </c>
      <c r="Q334" s="10">
        <f t="shared" si="260"/>
        <v>0</v>
      </c>
      <c r="R334" s="10">
        <f t="shared" si="260"/>
        <v>0</v>
      </c>
      <c r="S334" s="10">
        <f t="shared" si="260"/>
        <v>0</v>
      </c>
      <c r="T334" s="10">
        <f aca="true" t="shared" si="262" ref="T334:Y334">T316+T298</f>
        <v>0</v>
      </c>
      <c r="U334" s="10">
        <f t="shared" si="262"/>
        <v>0</v>
      </c>
      <c r="V334" s="10">
        <f t="shared" si="262"/>
        <v>0</v>
      </c>
      <c r="W334" s="10">
        <f t="shared" si="262"/>
        <v>0</v>
      </c>
      <c r="X334" s="10">
        <f t="shared" si="262"/>
        <v>0</v>
      </c>
      <c r="Y334" s="10">
        <f t="shared" si="262"/>
        <v>0</v>
      </c>
    </row>
    <row r="335" spans="1:25" ht="12.75" customHeight="1">
      <c r="A335" s="1" t="s">
        <v>41</v>
      </c>
      <c r="B335" t="s">
        <v>44</v>
      </c>
      <c r="E335" s="10">
        <f t="shared" si="259"/>
        <v>0</v>
      </c>
      <c r="F335" s="10">
        <f t="shared" si="259"/>
        <v>0</v>
      </c>
      <c r="G335" s="10">
        <f t="shared" si="259"/>
        <v>0</v>
      </c>
      <c r="H335" s="10">
        <f t="shared" si="259"/>
        <v>0</v>
      </c>
      <c r="I335" s="10">
        <f t="shared" si="259"/>
        <v>0</v>
      </c>
      <c r="J335" s="10">
        <f t="shared" si="259"/>
        <v>0</v>
      </c>
      <c r="K335" s="10">
        <f t="shared" si="259"/>
        <v>0</v>
      </c>
      <c r="L335" s="10">
        <f t="shared" si="259"/>
        <v>0</v>
      </c>
      <c r="M335" s="10">
        <f t="shared" si="259"/>
        <v>0</v>
      </c>
      <c r="N335" s="10">
        <f t="shared" si="259"/>
        <v>0</v>
      </c>
      <c r="O335" s="10">
        <f t="shared" si="259"/>
        <v>0</v>
      </c>
      <c r="P335" s="10">
        <f t="shared" si="260"/>
        <v>0</v>
      </c>
      <c r="Q335" s="10">
        <f t="shared" si="260"/>
        <v>0</v>
      </c>
      <c r="R335" s="10">
        <f t="shared" si="260"/>
        <v>0</v>
      </c>
      <c r="S335" s="10">
        <f t="shared" si="260"/>
        <v>0</v>
      </c>
      <c r="T335" s="10">
        <f aca="true" t="shared" si="263" ref="T335:Y335">T317+T299</f>
        <v>0</v>
      </c>
      <c r="U335" s="10">
        <f t="shared" si="263"/>
        <v>0</v>
      </c>
      <c r="V335" s="10">
        <f t="shared" si="263"/>
        <v>0</v>
      </c>
      <c r="W335" s="10">
        <f t="shared" si="263"/>
        <v>0</v>
      </c>
      <c r="X335" s="10">
        <f t="shared" si="263"/>
        <v>0</v>
      </c>
      <c r="Y335" s="10">
        <f t="shared" si="263"/>
        <v>0</v>
      </c>
    </row>
    <row r="336" spans="1:25" ht="12.75" customHeight="1">
      <c r="A336" s="1" t="s">
        <v>42</v>
      </c>
      <c r="B336" t="s">
        <v>43</v>
      </c>
      <c r="E336" s="10">
        <f t="shared" si="259"/>
        <v>0</v>
      </c>
      <c r="F336" s="10">
        <f t="shared" si="259"/>
        <v>0</v>
      </c>
      <c r="G336" s="10">
        <f t="shared" si="259"/>
        <v>0</v>
      </c>
      <c r="H336" s="10">
        <f t="shared" si="259"/>
        <v>0</v>
      </c>
      <c r="I336" s="10">
        <f t="shared" si="259"/>
        <v>0</v>
      </c>
      <c r="J336" s="10">
        <f t="shared" si="259"/>
        <v>0</v>
      </c>
      <c r="K336" s="10">
        <f t="shared" si="259"/>
        <v>0</v>
      </c>
      <c r="L336" s="10">
        <f t="shared" si="259"/>
        <v>0</v>
      </c>
      <c r="M336" s="10">
        <f t="shared" si="259"/>
        <v>0</v>
      </c>
      <c r="N336" s="10">
        <f t="shared" si="259"/>
        <v>0</v>
      </c>
      <c r="O336" s="10">
        <f t="shared" si="259"/>
        <v>0</v>
      </c>
      <c r="P336" s="10">
        <f t="shared" si="260"/>
        <v>0</v>
      </c>
      <c r="Q336" s="10">
        <f t="shared" si="260"/>
        <v>0</v>
      </c>
      <c r="R336" s="10">
        <f t="shared" si="260"/>
        <v>0</v>
      </c>
      <c r="S336" s="10">
        <f t="shared" si="260"/>
        <v>0</v>
      </c>
      <c r="T336" s="10">
        <f aca="true" t="shared" si="264" ref="T336:Y336">T318+T300</f>
        <v>0</v>
      </c>
      <c r="U336" s="10">
        <f t="shared" si="264"/>
        <v>0</v>
      </c>
      <c r="V336" s="10">
        <f t="shared" si="264"/>
        <v>0</v>
      </c>
      <c r="W336" s="10">
        <f t="shared" si="264"/>
        <v>0</v>
      </c>
      <c r="X336" s="10">
        <f t="shared" si="264"/>
        <v>0</v>
      </c>
      <c r="Y336" s="10">
        <f t="shared" si="264"/>
        <v>0</v>
      </c>
    </row>
    <row r="337" spans="1:25" ht="12.75" customHeight="1">
      <c r="A337" s="1" t="s">
        <v>0</v>
      </c>
      <c r="B337" t="s">
        <v>9</v>
      </c>
      <c r="E337" s="10">
        <f t="shared" si="259"/>
        <v>0</v>
      </c>
      <c r="F337" s="10">
        <f t="shared" si="259"/>
        <v>0</v>
      </c>
      <c r="G337" s="10">
        <f t="shared" si="259"/>
        <v>0</v>
      </c>
      <c r="H337" s="10">
        <f t="shared" si="259"/>
        <v>0</v>
      </c>
      <c r="I337" s="10">
        <f t="shared" si="259"/>
        <v>0</v>
      </c>
      <c r="J337" s="10">
        <f t="shared" si="259"/>
        <v>0</v>
      </c>
      <c r="K337" s="10">
        <f t="shared" si="259"/>
        <v>37383.551999999996</v>
      </c>
      <c r="L337" s="10">
        <f t="shared" si="259"/>
        <v>36659.5893399501</v>
      </c>
      <c r="M337" s="10">
        <f t="shared" si="259"/>
        <v>34039.08728111955</v>
      </c>
      <c r="N337" s="10">
        <f t="shared" si="259"/>
        <v>29647.25528611165</v>
      </c>
      <c r="O337" s="10">
        <f t="shared" si="259"/>
        <v>34414.020244455736</v>
      </c>
      <c r="P337" s="10">
        <f t="shared" si="260"/>
        <v>37049.22115378597</v>
      </c>
      <c r="Q337" s="10">
        <f t="shared" si="260"/>
        <v>39056.489179252516</v>
      </c>
      <c r="R337" s="10">
        <f t="shared" si="260"/>
        <v>40954.1207190567</v>
      </c>
      <c r="S337" s="10">
        <f t="shared" si="260"/>
        <v>39205.30555317992</v>
      </c>
      <c r="T337" s="10">
        <f aca="true" t="shared" si="265" ref="T337:Y337">T319+T301</f>
        <v>37456.49038730314</v>
      </c>
      <c r="U337" s="10">
        <f t="shared" si="265"/>
        <v>35707.67522142636</v>
      </c>
      <c r="V337" s="10">
        <f t="shared" si="265"/>
        <v>33958.86005554958</v>
      </c>
      <c r="W337" s="10">
        <f t="shared" si="265"/>
        <v>32210.044889672805</v>
      </c>
      <c r="X337" s="10">
        <f t="shared" si="265"/>
        <v>30461.229723796034</v>
      </c>
      <c r="Y337" s="10">
        <f t="shared" si="265"/>
        <v>30461.229723796034</v>
      </c>
    </row>
    <row r="338" spans="1:25" ht="12.75" customHeight="1">
      <c r="A338" s="2" t="s">
        <v>1</v>
      </c>
      <c r="B338" t="s">
        <v>10</v>
      </c>
      <c r="E338" s="10">
        <f t="shared" si="259"/>
        <v>0</v>
      </c>
      <c r="F338" s="10">
        <f t="shared" si="259"/>
        <v>0</v>
      </c>
      <c r="G338" s="10">
        <f t="shared" si="259"/>
        <v>0</v>
      </c>
      <c r="H338" s="10">
        <f t="shared" si="259"/>
        <v>0</v>
      </c>
      <c r="I338" s="10">
        <f t="shared" si="259"/>
        <v>0</v>
      </c>
      <c r="J338" s="10">
        <f t="shared" si="259"/>
        <v>0</v>
      </c>
      <c r="K338" s="10">
        <f t="shared" si="259"/>
        <v>12877.92</v>
      </c>
      <c r="L338" s="10">
        <f t="shared" si="259"/>
        <v>12575.531868163791</v>
      </c>
      <c r="M338" s="10">
        <f t="shared" si="259"/>
        <v>10654.063940235099</v>
      </c>
      <c r="N338" s="10">
        <f t="shared" si="259"/>
        <v>15571.68498812686</v>
      </c>
      <c r="O338" s="10">
        <f t="shared" si="259"/>
        <v>15801.037924404072</v>
      </c>
      <c r="P338" s="10">
        <f t="shared" si="260"/>
        <v>16008.139505374418</v>
      </c>
      <c r="Q338" s="10">
        <f t="shared" si="260"/>
        <v>17904.145891257336</v>
      </c>
      <c r="R338" s="10">
        <f t="shared" si="260"/>
        <v>17064.216966273623</v>
      </c>
      <c r="S338" s="10">
        <f t="shared" si="260"/>
        <v>16335.543980491631</v>
      </c>
      <c r="T338" s="10">
        <f aca="true" t="shared" si="266" ref="T338:Y338">T320+T302</f>
        <v>15606.870994709641</v>
      </c>
      <c r="U338" s="10">
        <f t="shared" si="266"/>
        <v>14878.19800892765</v>
      </c>
      <c r="V338" s="10">
        <f t="shared" si="266"/>
        <v>14149.52502314566</v>
      </c>
      <c r="W338" s="10">
        <f t="shared" si="266"/>
        <v>13420.85203736367</v>
      </c>
      <c r="X338" s="10">
        <f t="shared" si="266"/>
        <v>12692.179051581681</v>
      </c>
      <c r="Y338" s="10">
        <f t="shared" si="266"/>
        <v>12692.179051581681</v>
      </c>
    </row>
    <row r="339" spans="1:25" ht="12.75" customHeight="1">
      <c r="A339" s="2" t="s">
        <v>2</v>
      </c>
      <c r="B339" t="s">
        <v>11</v>
      </c>
      <c r="E339" s="10">
        <f t="shared" si="259"/>
        <v>0</v>
      </c>
      <c r="F339" s="10">
        <f t="shared" si="259"/>
        <v>0</v>
      </c>
      <c r="G339" s="10">
        <f t="shared" si="259"/>
        <v>0</v>
      </c>
      <c r="H339" s="10">
        <f t="shared" si="259"/>
        <v>0</v>
      </c>
      <c r="I339" s="10">
        <f t="shared" si="259"/>
        <v>0</v>
      </c>
      <c r="J339" s="10">
        <f t="shared" si="259"/>
        <v>0</v>
      </c>
      <c r="K339" s="10">
        <f t="shared" si="259"/>
        <v>11602.56</v>
      </c>
      <c r="L339" s="10">
        <f t="shared" si="259"/>
        <v>10650.287575643602</v>
      </c>
      <c r="M339" s="10">
        <f t="shared" si="259"/>
        <v>7710.177851485928</v>
      </c>
      <c r="N339" s="10">
        <f t="shared" si="259"/>
        <v>10842.682215562108</v>
      </c>
      <c r="O339" s="10">
        <f t="shared" si="259"/>
        <v>11566.644362839928</v>
      </c>
      <c r="P339" s="10">
        <f t="shared" si="260"/>
        <v>10681.155924608824</v>
      </c>
      <c r="Q339" s="10">
        <f t="shared" si="260"/>
        <v>12321.532658491471</v>
      </c>
      <c r="R339" s="10">
        <f t="shared" si="260"/>
        <v>11376.144644182417</v>
      </c>
      <c r="S339" s="10">
        <f t="shared" si="260"/>
        <v>10890.36265366109</v>
      </c>
      <c r="T339" s="10">
        <f aca="true" t="shared" si="267" ref="T339:Y339">T321+T303</f>
        <v>10404.580663139763</v>
      </c>
      <c r="U339" s="10">
        <f t="shared" si="267"/>
        <v>9918.798672618434</v>
      </c>
      <c r="V339" s="10">
        <f t="shared" si="267"/>
        <v>9433.016682097106</v>
      </c>
      <c r="W339" s="10">
        <f t="shared" si="267"/>
        <v>8947.234691575779</v>
      </c>
      <c r="X339" s="10">
        <f t="shared" si="267"/>
        <v>8461.452701054453</v>
      </c>
      <c r="Y339" s="10">
        <f t="shared" si="267"/>
        <v>8461.452701054453</v>
      </c>
    </row>
    <row r="340" spans="1:25" ht="12.75" customHeight="1">
      <c r="A340" s="2" t="s">
        <v>3</v>
      </c>
      <c r="B340" t="s">
        <v>12</v>
      </c>
      <c r="E340" s="10">
        <f t="shared" si="259"/>
        <v>0</v>
      </c>
      <c r="F340" s="10">
        <f t="shared" si="259"/>
        <v>0</v>
      </c>
      <c r="G340" s="10">
        <f t="shared" si="259"/>
        <v>0</v>
      </c>
      <c r="H340" s="10">
        <f t="shared" si="259"/>
        <v>0</v>
      </c>
      <c r="I340" s="10">
        <f t="shared" si="259"/>
        <v>0</v>
      </c>
      <c r="J340" s="10">
        <f t="shared" si="259"/>
        <v>0</v>
      </c>
      <c r="K340" s="10">
        <f t="shared" si="259"/>
        <v>10183.68</v>
      </c>
      <c r="L340" s="10">
        <f t="shared" si="259"/>
        <v>8297.995943109763</v>
      </c>
      <c r="M340" s="10">
        <f t="shared" si="259"/>
        <v>7107.202404126131</v>
      </c>
      <c r="N340" s="10">
        <f t="shared" si="259"/>
        <v>10460.15738194945</v>
      </c>
      <c r="O340" s="10">
        <f t="shared" si="259"/>
        <v>10793.35029212315</v>
      </c>
      <c r="P340" s="10">
        <f t="shared" si="260"/>
        <v>10783.869029568765</v>
      </c>
      <c r="Q340" s="10">
        <f t="shared" si="260"/>
        <v>12622.234268993067</v>
      </c>
      <c r="R340" s="10">
        <f t="shared" si="260"/>
        <v>11376.144644182417</v>
      </c>
      <c r="S340" s="10">
        <f t="shared" si="260"/>
        <v>10890.36265366109</v>
      </c>
      <c r="T340" s="10">
        <f aca="true" t="shared" si="268" ref="T340:Y340">T322+T304</f>
        <v>10404.580663139763</v>
      </c>
      <c r="U340" s="10">
        <f t="shared" si="268"/>
        <v>9918.798672618434</v>
      </c>
      <c r="V340" s="10">
        <f t="shared" si="268"/>
        <v>9433.016682097106</v>
      </c>
      <c r="W340" s="10">
        <f t="shared" si="268"/>
        <v>8947.234691575779</v>
      </c>
      <c r="X340" s="10">
        <f t="shared" si="268"/>
        <v>8461.452701054453</v>
      </c>
      <c r="Y340" s="10">
        <f t="shared" si="268"/>
        <v>8461.452701054453</v>
      </c>
    </row>
    <row r="341" spans="1:25" ht="12.75" customHeight="1">
      <c r="A341" s="2" t="s">
        <v>4</v>
      </c>
      <c r="B341" t="s">
        <v>13</v>
      </c>
      <c r="E341" s="10">
        <f t="shared" si="259"/>
        <v>0</v>
      </c>
      <c r="F341" s="10">
        <f t="shared" si="259"/>
        <v>0</v>
      </c>
      <c r="G341" s="10">
        <f t="shared" si="259"/>
        <v>0</v>
      </c>
      <c r="H341" s="10">
        <f t="shared" si="259"/>
        <v>0</v>
      </c>
      <c r="I341" s="10">
        <f t="shared" si="259"/>
        <v>0</v>
      </c>
      <c r="J341" s="10">
        <f t="shared" si="259"/>
        <v>0</v>
      </c>
      <c r="K341" s="10">
        <f t="shared" si="259"/>
        <v>3477.12</v>
      </c>
      <c r="L341" s="10">
        <f t="shared" si="259"/>
        <v>4572.749466607014</v>
      </c>
      <c r="M341" s="10">
        <f t="shared" si="259"/>
        <v>4159.2725158045005</v>
      </c>
      <c r="N341" s="10">
        <f t="shared" si="259"/>
        <v>6229.859506098718</v>
      </c>
      <c r="O341" s="10">
        <f t="shared" si="259"/>
        <v>5903.62277232445</v>
      </c>
      <c r="P341" s="10">
        <f t="shared" si="260"/>
        <v>6648.65956370602</v>
      </c>
      <c r="Q341" s="10">
        <f t="shared" si="260"/>
        <v>6685.1858046050465</v>
      </c>
      <c r="R341" s="10">
        <f t="shared" si="260"/>
        <v>5688.072322091209</v>
      </c>
      <c r="S341" s="10">
        <f t="shared" si="260"/>
        <v>5445.181326830545</v>
      </c>
      <c r="T341" s="10">
        <f aca="true" t="shared" si="269" ref="T341:Y341">T323+T305</f>
        <v>5202.290331569881</v>
      </c>
      <c r="U341" s="10">
        <f t="shared" si="269"/>
        <v>4959.399336309217</v>
      </c>
      <c r="V341" s="10">
        <f t="shared" si="269"/>
        <v>4716.508341048553</v>
      </c>
      <c r="W341" s="10">
        <f t="shared" si="269"/>
        <v>4473.6173457878895</v>
      </c>
      <c r="X341" s="10">
        <f t="shared" si="269"/>
        <v>4230.726350527227</v>
      </c>
      <c r="Y341" s="10">
        <f t="shared" si="269"/>
        <v>4230.726350527227</v>
      </c>
    </row>
    <row r="342" spans="1:25" ht="12.75" customHeight="1">
      <c r="A342" s="2" t="s">
        <v>5</v>
      </c>
      <c r="B342" t="s">
        <v>14</v>
      </c>
      <c r="E342" s="10">
        <f t="shared" si="259"/>
        <v>0</v>
      </c>
      <c r="F342" s="10">
        <f t="shared" si="259"/>
        <v>0</v>
      </c>
      <c r="G342" s="10">
        <f t="shared" si="259"/>
        <v>0</v>
      </c>
      <c r="H342" s="10">
        <f t="shared" si="259"/>
        <v>0</v>
      </c>
      <c r="I342" s="10">
        <f t="shared" si="259"/>
        <v>0</v>
      </c>
      <c r="J342" s="10">
        <f t="shared" si="259"/>
        <v>0</v>
      </c>
      <c r="K342" s="10">
        <f t="shared" si="259"/>
        <v>4407.36</v>
      </c>
      <c r="L342" s="10">
        <f t="shared" si="259"/>
        <v>3752.5549061838865</v>
      </c>
      <c r="M342" s="10">
        <f t="shared" si="259"/>
        <v>3686.5972768905617</v>
      </c>
      <c r="N342" s="10">
        <f t="shared" si="259"/>
        <v>5481.011820462367</v>
      </c>
      <c r="O342" s="10">
        <f t="shared" si="259"/>
        <v>5657.404442302039</v>
      </c>
      <c r="P342" s="10">
        <f t="shared" si="260"/>
        <v>5501.193062707457</v>
      </c>
      <c r="Q342" s="10">
        <f t="shared" si="260"/>
        <v>6893.403586447216</v>
      </c>
      <c r="R342" s="10">
        <f t="shared" si="260"/>
        <v>5688.072322091209</v>
      </c>
      <c r="S342" s="10">
        <f t="shared" si="260"/>
        <v>5445.181326830545</v>
      </c>
      <c r="T342" s="10">
        <f aca="true" t="shared" si="270" ref="T342:Y342">T324+T306</f>
        <v>5202.290331569881</v>
      </c>
      <c r="U342" s="10">
        <f t="shared" si="270"/>
        <v>4959.399336309217</v>
      </c>
      <c r="V342" s="10">
        <f t="shared" si="270"/>
        <v>4716.508341048553</v>
      </c>
      <c r="W342" s="10">
        <f t="shared" si="270"/>
        <v>4473.6173457878895</v>
      </c>
      <c r="X342" s="10">
        <f t="shared" si="270"/>
        <v>4230.726350527227</v>
      </c>
      <c r="Y342" s="10">
        <f t="shared" si="270"/>
        <v>4230.726350527227</v>
      </c>
    </row>
    <row r="343" spans="1:25" ht="12.75" customHeight="1">
      <c r="A343" s="2" t="s">
        <v>6</v>
      </c>
      <c r="B343" t="s">
        <v>15</v>
      </c>
      <c r="E343" s="10">
        <f t="shared" si="259"/>
        <v>0</v>
      </c>
      <c r="F343" s="10">
        <f t="shared" si="259"/>
        <v>0</v>
      </c>
      <c r="G343" s="10">
        <f t="shared" si="259"/>
        <v>0</v>
      </c>
      <c r="H343" s="10">
        <f t="shared" si="259"/>
        <v>0</v>
      </c>
      <c r="I343" s="10">
        <f t="shared" si="259"/>
        <v>0</v>
      </c>
      <c r="J343" s="10">
        <f t="shared" si="259"/>
        <v>0</v>
      </c>
      <c r="K343" s="10">
        <f t="shared" si="259"/>
        <v>3564.4800000000005</v>
      </c>
      <c r="L343" s="10">
        <f t="shared" si="259"/>
        <v>3468.1705695044548</v>
      </c>
      <c r="M343" s="10">
        <f t="shared" si="259"/>
        <v>4074.35272478289</v>
      </c>
      <c r="N343" s="10">
        <f t="shared" si="259"/>
        <v>5469.947052547951</v>
      </c>
      <c r="O343" s="10">
        <f t="shared" si="259"/>
        <v>5562.381018358027</v>
      </c>
      <c r="P343" s="10">
        <f t="shared" si="260"/>
        <v>6172.3527142349185</v>
      </c>
      <c r="Q343" s="10">
        <f t="shared" si="260"/>
        <v>5786.180989703371</v>
      </c>
      <c r="R343" s="10">
        <f t="shared" si="260"/>
        <v>5688.072322091209</v>
      </c>
      <c r="S343" s="10">
        <f t="shared" si="260"/>
        <v>5445.181326830545</v>
      </c>
      <c r="T343" s="10">
        <f aca="true" t="shared" si="271" ref="T343:Y343">T325+T307</f>
        <v>5202.290331569881</v>
      </c>
      <c r="U343" s="10">
        <f t="shared" si="271"/>
        <v>4959.399336309217</v>
      </c>
      <c r="V343" s="10">
        <f t="shared" si="271"/>
        <v>4716.508341048553</v>
      </c>
      <c r="W343" s="10">
        <f t="shared" si="271"/>
        <v>4473.6173457878895</v>
      </c>
      <c r="X343" s="10">
        <f t="shared" si="271"/>
        <v>4230.726350527227</v>
      </c>
      <c r="Y343" s="10">
        <f t="shared" si="271"/>
        <v>4230.726350527227</v>
      </c>
    </row>
    <row r="344" spans="1:25" ht="12.75" customHeight="1">
      <c r="A344" s="2" t="s">
        <v>7</v>
      </c>
      <c r="B344" t="s">
        <v>16</v>
      </c>
      <c r="E344" s="10">
        <f t="shared" si="259"/>
        <v>0</v>
      </c>
      <c r="F344" s="10">
        <f t="shared" si="259"/>
        <v>0</v>
      </c>
      <c r="G344" s="10">
        <f t="shared" si="259"/>
        <v>0</v>
      </c>
      <c r="H344" s="10">
        <f t="shared" si="259"/>
        <v>0</v>
      </c>
      <c r="I344" s="10">
        <f t="shared" si="259"/>
        <v>0</v>
      </c>
      <c r="J344" s="10">
        <f t="shared" si="259"/>
        <v>0</v>
      </c>
      <c r="K344" s="10">
        <f t="shared" si="259"/>
        <v>6066.24</v>
      </c>
      <c r="L344" s="10">
        <f t="shared" si="259"/>
        <v>5303.956213069195</v>
      </c>
      <c r="M344" s="10">
        <f t="shared" si="259"/>
        <v>4661.602284916463</v>
      </c>
      <c r="N344" s="10">
        <f t="shared" si="259"/>
        <v>5360.484884251767</v>
      </c>
      <c r="O344" s="10">
        <f t="shared" si="259"/>
        <v>6120.81916991076</v>
      </c>
      <c r="P344" s="10">
        <f t="shared" si="260"/>
        <v>5633.612408807774</v>
      </c>
      <c r="Q344" s="10">
        <f t="shared" si="260"/>
        <v>6978.65404303272</v>
      </c>
      <c r="R344" s="10">
        <f t="shared" si="260"/>
        <v>5688.072322091209</v>
      </c>
      <c r="S344" s="10">
        <f t="shared" si="260"/>
        <v>5445.181326830545</v>
      </c>
      <c r="T344" s="10">
        <f aca="true" t="shared" si="272" ref="T344:Y344">T326+T308</f>
        <v>5202.290331569881</v>
      </c>
      <c r="U344" s="10">
        <f t="shared" si="272"/>
        <v>4959.399336309217</v>
      </c>
      <c r="V344" s="10">
        <f t="shared" si="272"/>
        <v>4716.508341048553</v>
      </c>
      <c r="W344" s="10">
        <f t="shared" si="272"/>
        <v>4473.6173457878895</v>
      </c>
      <c r="X344" s="10">
        <f t="shared" si="272"/>
        <v>4230.726350527227</v>
      </c>
      <c r="Y344" s="10">
        <f t="shared" si="272"/>
        <v>4230.726350527227</v>
      </c>
    </row>
    <row r="345" spans="1:25" ht="12.75" customHeight="1">
      <c r="A345" s="2" t="s">
        <v>8</v>
      </c>
      <c r="B345" t="s">
        <v>17</v>
      </c>
      <c r="E345" s="10">
        <f t="shared" si="259"/>
        <v>0</v>
      </c>
      <c r="F345" s="10">
        <f t="shared" si="259"/>
        <v>0</v>
      </c>
      <c r="G345" s="10">
        <f t="shared" si="259"/>
        <v>0</v>
      </c>
      <c r="H345" s="10">
        <f t="shared" si="259"/>
        <v>0</v>
      </c>
      <c r="I345" s="10">
        <f t="shared" si="259"/>
        <v>0</v>
      </c>
      <c r="J345" s="10">
        <f t="shared" si="259"/>
        <v>0</v>
      </c>
      <c r="K345" s="10">
        <f t="shared" si="259"/>
        <v>4671.84</v>
      </c>
      <c r="L345" s="10">
        <f t="shared" si="259"/>
        <v>4854.308793319431</v>
      </c>
      <c r="M345" s="10">
        <f t="shared" si="259"/>
        <v>3593.5898867240358</v>
      </c>
      <c r="N345" s="10">
        <f t="shared" si="259"/>
        <v>5754.864826344156</v>
      </c>
      <c r="O345" s="10">
        <f t="shared" si="259"/>
        <v>5612.467256594526</v>
      </c>
      <c r="P345" s="10">
        <f t="shared" si="260"/>
        <v>5405.528896323198</v>
      </c>
      <c r="Q345" s="10">
        <f t="shared" si="260"/>
        <v>5974.765333059182</v>
      </c>
      <c r="R345" s="10">
        <f t="shared" si="260"/>
        <v>5688.072322091209</v>
      </c>
      <c r="S345" s="10">
        <f t="shared" si="260"/>
        <v>5445.181326830545</v>
      </c>
      <c r="T345" s="10">
        <f aca="true" t="shared" si="273" ref="T345:Y345">T327+T309</f>
        <v>5202.290331569881</v>
      </c>
      <c r="U345" s="10">
        <f t="shared" si="273"/>
        <v>4959.399336309217</v>
      </c>
      <c r="V345" s="10">
        <f t="shared" si="273"/>
        <v>4716.508341048553</v>
      </c>
      <c r="W345" s="10">
        <f t="shared" si="273"/>
        <v>4473.6173457878895</v>
      </c>
      <c r="X345" s="10">
        <f t="shared" si="273"/>
        <v>4230.726350527227</v>
      </c>
      <c r="Y345" s="10">
        <f t="shared" si="273"/>
        <v>4230.726350527227</v>
      </c>
    </row>
    <row r="346" spans="1:25" ht="12.75" customHeight="1">
      <c r="A346" s="2" t="s">
        <v>28</v>
      </c>
      <c r="B346" t="s">
        <v>18</v>
      </c>
      <c r="E346" s="10">
        <f t="shared" si="259"/>
        <v>0</v>
      </c>
      <c r="F346" s="10">
        <f t="shared" si="259"/>
        <v>0</v>
      </c>
      <c r="G346" s="10">
        <f t="shared" si="259"/>
        <v>0</v>
      </c>
      <c r="H346" s="10">
        <f t="shared" si="259"/>
        <v>0</v>
      </c>
      <c r="I346" s="10">
        <f t="shared" si="259"/>
        <v>0</v>
      </c>
      <c r="J346" s="10">
        <f t="shared" si="259"/>
        <v>0</v>
      </c>
      <c r="K346" s="10">
        <f t="shared" si="259"/>
        <v>0</v>
      </c>
      <c r="L346" s="10">
        <f t="shared" si="259"/>
        <v>0</v>
      </c>
      <c r="M346" s="10">
        <f t="shared" si="259"/>
        <v>0</v>
      </c>
      <c r="N346" s="10">
        <f t="shared" si="259"/>
        <v>0</v>
      </c>
      <c r="O346" s="10">
        <f t="shared" si="259"/>
        <v>0</v>
      </c>
      <c r="P346" s="10">
        <f t="shared" si="260"/>
        <v>0</v>
      </c>
      <c r="Q346" s="10">
        <f t="shared" si="260"/>
        <v>0</v>
      </c>
      <c r="R346" s="10">
        <f t="shared" si="260"/>
        <v>0</v>
      </c>
      <c r="S346" s="10">
        <f t="shared" si="260"/>
        <v>0</v>
      </c>
      <c r="T346" s="10">
        <f aca="true" t="shared" si="274" ref="T346:Y346">T328+T310</f>
        <v>0</v>
      </c>
      <c r="U346" s="10">
        <f t="shared" si="274"/>
        <v>0</v>
      </c>
      <c r="V346" s="10">
        <f t="shared" si="274"/>
        <v>0</v>
      </c>
      <c r="W346" s="10">
        <f t="shared" si="274"/>
        <v>0</v>
      </c>
      <c r="X346" s="10">
        <f t="shared" si="274"/>
        <v>0</v>
      </c>
      <c r="Y346" s="10">
        <f t="shared" si="274"/>
        <v>0</v>
      </c>
    </row>
    <row r="347" spans="1:25" ht="12.75" customHeight="1">
      <c r="A347" s="2" t="s">
        <v>29</v>
      </c>
      <c r="E347" s="10">
        <f t="shared" si="259"/>
        <v>0</v>
      </c>
      <c r="F347" s="10">
        <f t="shared" si="259"/>
        <v>0</v>
      </c>
      <c r="G347" s="10">
        <f t="shared" si="259"/>
        <v>0</v>
      </c>
      <c r="H347" s="10">
        <f t="shared" si="259"/>
        <v>0</v>
      </c>
      <c r="I347" s="10">
        <f t="shared" si="259"/>
        <v>0</v>
      </c>
      <c r="J347" s="10">
        <f t="shared" si="259"/>
        <v>0</v>
      </c>
      <c r="K347" s="10">
        <f t="shared" si="259"/>
        <v>4081.536</v>
      </c>
      <c r="L347" s="10">
        <f t="shared" si="259"/>
        <v>3923.750510184948</v>
      </c>
      <c r="M347" s="10">
        <f t="shared" si="259"/>
        <v>3653.7975692472937</v>
      </c>
      <c r="N347" s="10">
        <f t="shared" si="259"/>
        <v>3189.8145216129938</v>
      </c>
      <c r="O347" s="10">
        <f t="shared" si="259"/>
        <v>3786.332372405488</v>
      </c>
      <c r="P347" s="10">
        <f t="shared" si="260"/>
        <v>4149.206643891599</v>
      </c>
      <c r="Q347" s="10">
        <f t="shared" si="260"/>
        <v>4335.063217787942</v>
      </c>
      <c r="R347" s="10">
        <f t="shared" si="260"/>
        <v>4550.457857672967</v>
      </c>
      <c r="S347" s="10">
        <f t="shared" si="260"/>
        <v>4356.1450614644355</v>
      </c>
      <c r="T347" s="10">
        <f aca="true" t="shared" si="275" ref="T347:Y347">T329+T311</f>
        <v>4161.8322652559045</v>
      </c>
      <c r="U347" s="10">
        <f t="shared" si="275"/>
        <v>3967.519469047373</v>
      </c>
      <c r="V347" s="10">
        <f t="shared" si="275"/>
        <v>3773.2066728388427</v>
      </c>
      <c r="W347" s="10">
        <f t="shared" si="275"/>
        <v>3578.8938766303118</v>
      </c>
      <c r="X347" s="10">
        <f t="shared" si="275"/>
        <v>3384.5810804217817</v>
      </c>
      <c r="Y347" s="10">
        <f t="shared" si="275"/>
        <v>3384.5810804217817</v>
      </c>
    </row>
    <row r="348" ht="12.75" customHeight="1"/>
    <row r="349" spans="1:25" ht="12.75" customHeight="1">
      <c r="A349" s="2" t="s">
        <v>46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aca="true" t="shared" si="276" ref="K349:Y349">-K$17*(1-$B$8)</f>
        <v>0</v>
      </c>
      <c r="L349" s="10">
        <f t="shared" si="276"/>
        <v>0</v>
      </c>
      <c r="M349" s="10">
        <f t="shared" si="276"/>
        <v>0</v>
      </c>
      <c r="N349" s="10">
        <f t="shared" si="276"/>
        <v>0</v>
      </c>
      <c r="O349" s="10">
        <f t="shared" si="276"/>
        <v>0</v>
      </c>
      <c r="P349" s="10">
        <f t="shared" si="276"/>
        <v>0</v>
      </c>
      <c r="Q349" s="10">
        <f t="shared" si="276"/>
        <v>0</v>
      </c>
      <c r="R349" s="10">
        <f t="shared" si="276"/>
        <v>0</v>
      </c>
      <c r="S349" s="10">
        <f t="shared" si="276"/>
        <v>0</v>
      </c>
      <c r="T349" s="10">
        <f t="shared" si="276"/>
        <v>0</v>
      </c>
      <c r="U349" s="10">
        <f t="shared" si="276"/>
        <v>0</v>
      </c>
      <c r="V349" s="10">
        <f t="shared" si="276"/>
        <v>0</v>
      </c>
      <c r="W349" s="10">
        <f t="shared" si="276"/>
        <v>0</v>
      </c>
      <c r="X349" s="10">
        <f t="shared" si="276"/>
        <v>0</v>
      </c>
      <c r="Y349" s="10">
        <f t="shared" si="276"/>
        <v>0</v>
      </c>
    </row>
    <row r="350" spans="1:25" ht="12.75" customHeight="1">
      <c r="A350" s="2" t="s">
        <v>26</v>
      </c>
      <c r="F350" s="6">
        <f aca="true" t="shared" si="277" ref="F350:O350">-F291*$B$7*(1-$B$8)</f>
        <v>0</v>
      </c>
      <c r="G350" s="6">
        <f t="shared" si="277"/>
        <v>0</v>
      </c>
      <c r="H350" s="6">
        <f t="shared" si="277"/>
        <v>0</v>
      </c>
      <c r="I350" s="6">
        <f t="shared" si="277"/>
        <v>0</v>
      </c>
      <c r="J350" s="6">
        <f t="shared" si="277"/>
        <v>0</v>
      </c>
      <c r="K350" s="6">
        <f t="shared" si="277"/>
        <v>0</v>
      </c>
      <c r="L350" s="6">
        <f t="shared" si="277"/>
        <v>0</v>
      </c>
      <c r="M350" s="6">
        <f t="shared" si="277"/>
        <v>0</v>
      </c>
      <c r="N350" s="6">
        <f t="shared" si="277"/>
        <v>0</v>
      </c>
      <c r="O350" s="6">
        <f t="shared" si="277"/>
        <v>0</v>
      </c>
      <c r="P350" s="6">
        <f>-P291*$B$7*(1-$B$8)</f>
        <v>0</v>
      </c>
      <c r="Q350" s="6">
        <f>-Q291*$B$7*(1-$B$8)</f>
        <v>0</v>
      </c>
      <c r="R350" s="6">
        <f>-R291*$B$7*(1-$B$8)</f>
        <v>0</v>
      </c>
      <c r="S350" s="6">
        <f>-S291*$B$7*(1-$B$8)</f>
        <v>0</v>
      </c>
      <c r="T350" s="6">
        <f aca="true" t="shared" si="278" ref="T350:Y350">-T291*$B$7*(1-$B$8)</f>
        <v>0</v>
      </c>
      <c r="U350" s="6">
        <f t="shared" si="278"/>
        <v>0</v>
      </c>
      <c r="V350" s="6">
        <f t="shared" si="278"/>
        <v>0</v>
      </c>
      <c r="W350" s="6">
        <f t="shared" si="278"/>
        <v>0</v>
      </c>
      <c r="X350" s="6">
        <f t="shared" si="278"/>
        <v>0</v>
      </c>
      <c r="Y350" s="6">
        <f t="shared" si="278"/>
        <v>0</v>
      </c>
    </row>
    <row r="351" ht="12.75" customHeight="1"/>
    <row r="352" spans="1:25" ht="12.75" customHeight="1">
      <c r="A352" s="2" t="s">
        <v>27</v>
      </c>
      <c r="E352" s="10">
        <f>SUM(E333:E351)</f>
        <v>0</v>
      </c>
      <c r="F352" s="10">
        <f>SUM(F333:F351)</f>
        <v>0</v>
      </c>
      <c r="G352" s="10">
        <f>SUM(G333:G351)</f>
        <v>0</v>
      </c>
      <c r="H352" s="10">
        <f>SUM(H333:H351)</f>
        <v>0</v>
      </c>
      <c r="I352" s="10">
        <f>SUM(I333:I351)</f>
        <v>0</v>
      </c>
      <c r="J352" s="10">
        <f>$B$5</f>
        <v>100000</v>
      </c>
      <c r="K352" s="10">
        <f aca="true" t="shared" si="279" ref="K352:P352">SUM(K333:K351)</f>
        <v>98316.288</v>
      </c>
      <c r="L352" s="10">
        <f t="shared" si="279"/>
        <v>94058.89518573618</v>
      </c>
      <c r="M352" s="10">
        <f t="shared" si="279"/>
        <v>83339.74373533245</v>
      </c>
      <c r="N352" s="10">
        <f t="shared" si="279"/>
        <v>98007.76248306803</v>
      </c>
      <c r="O352" s="10">
        <f t="shared" si="279"/>
        <v>105218.07985571817</v>
      </c>
      <c r="P352" s="10">
        <f t="shared" si="279"/>
        <v>108032.93890300895</v>
      </c>
      <c r="Q352" s="10">
        <f>SUM(Q333:Q351)</f>
        <v>118557.65497262985</v>
      </c>
      <c r="R352" s="10">
        <f>SUM(R333:R351)</f>
        <v>113761.44644182416</v>
      </c>
      <c r="S352" s="10">
        <f>SUM(S333:S351)</f>
        <v>108903.62653661089</v>
      </c>
      <c r="T352" s="10">
        <f aca="true" t="shared" si="280" ref="T352:Y352">SUM(T333:T351)</f>
        <v>104045.8066313976</v>
      </c>
      <c r="U352" s="10">
        <f t="shared" si="280"/>
        <v>99187.98672618433</v>
      </c>
      <c r="V352" s="10">
        <f t="shared" si="280"/>
        <v>94330.16682097106</v>
      </c>
      <c r="W352" s="10">
        <f t="shared" si="280"/>
        <v>89472.34691575781</v>
      </c>
      <c r="X352" s="10">
        <f t="shared" si="280"/>
        <v>84614.52701054454</v>
      </c>
      <c r="Y352" s="10">
        <f t="shared" si="280"/>
        <v>84614.52701054454</v>
      </c>
    </row>
    <row r="353" ht="12.75" customHeight="1"/>
    <row r="354" ht="12.75" customHeight="1"/>
    <row r="355" ht="12.75" customHeight="1">
      <c r="A355" s="26" t="s">
        <v>62</v>
      </c>
    </row>
    <row r="356" spans="1:5" ht="12.75" customHeight="1">
      <c r="A356" s="5"/>
      <c r="E356" s="9" t="s">
        <v>22</v>
      </c>
    </row>
    <row r="357" spans="1:25" ht="12.75" customHeight="1">
      <c r="A357" s="5"/>
      <c r="B357" s="6"/>
      <c r="C357" s="24" t="s">
        <v>52</v>
      </c>
      <c r="E357" s="25">
        <f>E$20</f>
        <v>1994</v>
      </c>
      <c r="F357" s="25">
        <f aca="true" t="shared" si="281" ref="F357:Y357">F$20</f>
        <v>1995</v>
      </c>
      <c r="G357" s="25">
        <f t="shared" si="281"/>
        <v>1996</v>
      </c>
      <c r="H357" s="25">
        <f t="shared" si="281"/>
        <v>1997</v>
      </c>
      <c r="I357" s="25">
        <f t="shared" si="281"/>
        <v>1998</v>
      </c>
      <c r="J357" s="25">
        <f t="shared" si="281"/>
        <v>1999</v>
      </c>
      <c r="K357" s="25">
        <f t="shared" si="281"/>
        <v>2000</v>
      </c>
      <c r="L357" s="25">
        <f t="shared" si="281"/>
        <v>2001</v>
      </c>
      <c r="M357" s="25">
        <f t="shared" si="281"/>
        <v>2002</v>
      </c>
      <c r="N357" s="25">
        <f t="shared" si="281"/>
        <v>2003</v>
      </c>
      <c r="O357" s="25">
        <f t="shared" si="281"/>
        <v>2004</v>
      </c>
      <c r="P357" s="25">
        <f t="shared" si="281"/>
        <v>2005</v>
      </c>
      <c r="Q357" s="25">
        <f t="shared" si="281"/>
        <v>2006</v>
      </c>
      <c r="R357" s="25">
        <f t="shared" si="281"/>
        <v>2007</v>
      </c>
      <c r="S357" s="25">
        <f t="shared" si="281"/>
        <v>2008</v>
      </c>
      <c r="T357" s="25">
        <f t="shared" si="281"/>
        <v>2009</v>
      </c>
      <c r="U357" s="25">
        <f t="shared" si="281"/>
        <v>2010</v>
      </c>
      <c r="V357" s="25">
        <f t="shared" si="281"/>
        <v>2011</v>
      </c>
      <c r="W357" s="25">
        <f t="shared" si="281"/>
        <v>2012</v>
      </c>
      <c r="X357" s="25">
        <f t="shared" si="281"/>
        <v>2013</v>
      </c>
      <c r="Y357" s="25">
        <f t="shared" si="281"/>
        <v>2014</v>
      </c>
    </row>
    <row r="358" spans="2:25" ht="12.75" customHeight="1">
      <c r="B358" s="6"/>
      <c r="C358" s="5" t="s">
        <v>22</v>
      </c>
      <c r="E358" s="6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aca="true" t="shared" si="282" ref="K358:P358">J419</f>
        <v>100000</v>
      </c>
      <c r="L358" s="10">
        <f t="shared" si="282"/>
        <v>96952.60800000001</v>
      </c>
      <c r="M358" s="10">
        <f t="shared" si="282"/>
        <v>90818.4415158306</v>
      </c>
      <c r="N358" s="10">
        <f t="shared" si="282"/>
        <v>77663.185142204</v>
      </c>
      <c r="O358" s="10">
        <f t="shared" si="282"/>
        <v>94625.12034697225</v>
      </c>
      <c r="P358" s="10">
        <f t="shared" si="282"/>
        <v>103744.3340412199</v>
      </c>
      <c r="Q358" s="10">
        <f>P419</f>
        <v>107704.70606708496</v>
      </c>
      <c r="R358" s="10">
        <f>Q419</f>
        <v>120691.05517816666</v>
      </c>
      <c r="S358" s="10">
        <f>R419</f>
        <v>115894.84664736099</v>
      </c>
      <c r="T358" s="10">
        <f aca="true" t="shared" si="283" ref="T358:Y358">S419</f>
        <v>111037.02674214773</v>
      </c>
      <c r="U358" s="10">
        <f t="shared" si="283"/>
        <v>106179.20683693445</v>
      </c>
      <c r="V358" s="10">
        <f t="shared" si="283"/>
        <v>101321.38693172116</v>
      </c>
      <c r="W358" s="10">
        <f t="shared" si="283"/>
        <v>96463.56702650787</v>
      </c>
      <c r="X358" s="10">
        <f t="shared" si="283"/>
        <v>91605.74712129458</v>
      </c>
      <c r="Y358" s="10">
        <f t="shared" si="283"/>
        <v>86747.92721608133</v>
      </c>
    </row>
    <row r="359" spans="2:25" ht="12.75" customHeight="1">
      <c r="B359" s="6"/>
      <c r="C359" s="5" t="s">
        <v>25</v>
      </c>
      <c r="E359" s="9"/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aca="true" t="shared" si="284" ref="K359:Y359">-K$17*$B$8</f>
        <v>-4000</v>
      </c>
      <c r="L359" s="10">
        <f t="shared" si="284"/>
        <v>-4149.289099526066</v>
      </c>
      <c r="M359" s="10">
        <f t="shared" si="284"/>
        <v>-4196.682464454975</v>
      </c>
      <c r="N359" s="10">
        <f t="shared" si="284"/>
        <v>-4305.687203791468</v>
      </c>
      <c r="O359" s="10">
        <f t="shared" si="284"/>
        <v>-4388.62559241706</v>
      </c>
      <c r="P359" s="10">
        <f t="shared" si="284"/>
        <v>-4518.957345971562</v>
      </c>
      <c r="Q359" s="10">
        <f t="shared" si="284"/>
        <v>-4699.05213270142</v>
      </c>
      <c r="R359" s="10">
        <f t="shared" si="284"/>
        <v>-4796.208530805686</v>
      </c>
      <c r="S359" s="10">
        <f t="shared" si="284"/>
        <v>-4857.819905213269</v>
      </c>
      <c r="T359" s="10">
        <f t="shared" si="284"/>
        <v>-4857.819905213269</v>
      </c>
      <c r="U359" s="10">
        <f t="shared" si="284"/>
        <v>-4857.819905213269</v>
      </c>
      <c r="V359" s="10">
        <f t="shared" si="284"/>
        <v>-4857.819905213269</v>
      </c>
      <c r="W359" s="10">
        <f t="shared" si="284"/>
        <v>-4857.819905213269</v>
      </c>
      <c r="X359" s="10">
        <f t="shared" si="284"/>
        <v>-4857.819905213269</v>
      </c>
      <c r="Y359" s="10">
        <f t="shared" si="284"/>
        <v>0</v>
      </c>
    </row>
    <row r="360" spans="2:25" ht="12.75" customHeight="1">
      <c r="B360" s="6"/>
      <c r="C360" s="5" t="s">
        <v>48</v>
      </c>
      <c r="E360" s="9"/>
      <c r="F360" s="6">
        <f aca="true" t="shared" si="285" ref="F360:O360">-F358*$B$7*$B$8</f>
        <v>0</v>
      </c>
      <c r="G360" s="6">
        <f t="shared" si="285"/>
        <v>0</v>
      </c>
      <c r="H360" s="6">
        <f t="shared" si="285"/>
        <v>0</v>
      </c>
      <c r="I360" s="6">
        <f t="shared" si="285"/>
        <v>0</v>
      </c>
      <c r="J360" s="6">
        <f t="shared" si="285"/>
        <v>0</v>
      </c>
      <c r="K360" s="6">
        <f t="shared" si="285"/>
        <v>0</v>
      </c>
      <c r="L360" s="6">
        <f t="shared" si="285"/>
        <v>0</v>
      </c>
      <c r="M360" s="6">
        <f t="shared" si="285"/>
        <v>0</v>
      </c>
      <c r="N360" s="6">
        <f t="shared" si="285"/>
        <v>0</v>
      </c>
      <c r="O360" s="6">
        <f t="shared" si="285"/>
        <v>0</v>
      </c>
      <c r="P360" s="6">
        <f>-P358*$B$7*$B$8</f>
        <v>0</v>
      </c>
      <c r="Q360" s="6">
        <f>-Q358*$B$7*$B$8</f>
        <v>0</v>
      </c>
      <c r="R360" s="6">
        <f>-R358*$B$7*$B$8</f>
        <v>0</v>
      </c>
      <c r="S360" s="6">
        <f>-S358*$B$7*$B$8</f>
        <v>0</v>
      </c>
      <c r="T360" s="6">
        <f aca="true" t="shared" si="286" ref="T360:Y360">-T358*$B$7*$B$8</f>
        <v>0</v>
      </c>
      <c r="U360" s="6">
        <f t="shared" si="286"/>
        <v>0</v>
      </c>
      <c r="V360" s="6">
        <f t="shared" si="286"/>
        <v>0</v>
      </c>
      <c r="W360" s="6">
        <f t="shared" si="286"/>
        <v>0</v>
      </c>
      <c r="X360" s="6">
        <f t="shared" si="286"/>
        <v>0</v>
      </c>
      <c r="Y360" s="6">
        <f t="shared" si="286"/>
        <v>0</v>
      </c>
    </row>
    <row r="361" spans="2:25" ht="12.75" customHeight="1">
      <c r="B361" s="6"/>
      <c r="C361" s="5" t="s">
        <v>49</v>
      </c>
      <c r="E361" s="9"/>
      <c r="F361" s="10">
        <f aca="true" t="shared" si="287" ref="F361:P361">SUM(F358:F360)</f>
        <v>0</v>
      </c>
      <c r="G361" s="10">
        <f t="shared" si="287"/>
        <v>0</v>
      </c>
      <c r="H361" s="10">
        <f t="shared" si="287"/>
        <v>0</v>
      </c>
      <c r="I361" s="10">
        <f t="shared" si="287"/>
        <v>0</v>
      </c>
      <c r="J361" s="10">
        <f t="shared" si="287"/>
        <v>0</v>
      </c>
      <c r="K361" s="10">
        <f t="shared" si="287"/>
        <v>96000</v>
      </c>
      <c r="L361" s="10">
        <f t="shared" si="287"/>
        <v>92803.31890047394</v>
      </c>
      <c r="M361" s="10">
        <f t="shared" si="287"/>
        <v>86621.75905137561</v>
      </c>
      <c r="N361" s="10">
        <f t="shared" si="287"/>
        <v>73357.49793841253</v>
      </c>
      <c r="O361" s="10">
        <f t="shared" si="287"/>
        <v>90236.4947545552</v>
      </c>
      <c r="P361" s="10">
        <f t="shared" si="287"/>
        <v>99225.37669524834</v>
      </c>
      <c r="Q361" s="10">
        <f>SUM(Q358:Q360)</f>
        <v>103005.65393438355</v>
      </c>
      <c r="R361" s="10">
        <f>SUM(R358:R360)</f>
        <v>115894.84664736097</v>
      </c>
      <c r="S361" s="10">
        <f>SUM(S358:S360)</f>
        <v>111037.02674214772</v>
      </c>
      <c r="T361" s="10">
        <f aca="true" t="shared" si="288" ref="T361:Y361">SUM(T358:T360)</f>
        <v>106179.20683693446</v>
      </c>
      <c r="U361" s="10">
        <f t="shared" si="288"/>
        <v>101321.38693172118</v>
      </c>
      <c r="V361" s="10">
        <f t="shared" si="288"/>
        <v>96463.5670265079</v>
      </c>
      <c r="W361" s="10">
        <f t="shared" si="288"/>
        <v>91605.7471212946</v>
      </c>
      <c r="X361" s="10">
        <f t="shared" si="288"/>
        <v>86747.92721608131</v>
      </c>
      <c r="Y361" s="10">
        <f t="shared" si="288"/>
        <v>86747.92721608133</v>
      </c>
    </row>
    <row r="362" spans="1:5" ht="12.75" customHeight="1">
      <c r="A362" s="5"/>
      <c r="B362" s="6"/>
      <c r="E362" s="9"/>
    </row>
    <row r="363" ht="12.75" customHeight="1">
      <c r="C363" s="7" t="s">
        <v>21</v>
      </c>
    </row>
    <row r="364" spans="1:25" ht="12.75" customHeight="1">
      <c r="A364" s="1" t="s">
        <v>30</v>
      </c>
      <c r="B364" t="s">
        <v>31</v>
      </c>
      <c r="C364" s="14">
        <v>0</v>
      </c>
      <c r="E364" s="6">
        <f>E$361*$C364</f>
        <v>0</v>
      </c>
      <c r="F364" s="6">
        <f>F$361*$C364</f>
        <v>0</v>
      </c>
      <c r="G364" s="6">
        <f>G$361*$C364</f>
        <v>0</v>
      </c>
      <c r="H364" s="6">
        <f>H$361*$C364</f>
        <v>0</v>
      </c>
      <c r="I364" s="6">
        <f>I$361*$C364</f>
        <v>0</v>
      </c>
      <c r="J364" s="6">
        <f>J$361*$C364</f>
        <v>0</v>
      </c>
      <c r="K364" s="6">
        <f>K$361*$C364</f>
        <v>0</v>
      </c>
      <c r="L364" s="6">
        <f>L$361*$C364</f>
        <v>0</v>
      </c>
      <c r="M364" s="6">
        <f>M$361*$C364</f>
        <v>0</v>
      </c>
      <c r="N364" s="6">
        <f>N$361*$C364</f>
        <v>0</v>
      </c>
      <c r="O364" s="6">
        <f>O$361*$C364</f>
        <v>0</v>
      </c>
      <c r="P364" s="6">
        <f>P$361*$C364</f>
        <v>0</v>
      </c>
      <c r="Q364" s="6">
        <f>Q$361*$C364</f>
        <v>0</v>
      </c>
      <c r="R364" s="6">
        <f>R$361*$C364</f>
        <v>0</v>
      </c>
      <c r="S364" s="6">
        <f>S$361*$C364</f>
        <v>0</v>
      </c>
      <c r="T364" s="6">
        <f>T$361*$C364</f>
        <v>0</v>
      </c>
      <c r="U364" s="6">
        <f>U$361*$C364</f>
        <v>0</v>
      </c>
      <c r="V364" s="6">
        <f>V$361*$C364</f>
        <v>0</v>
      </c>
      <c r="W364" s="6">
        <f>W$361*$C364</f>
        <v>0</v>
      </c>
      <c r="X364" s="6">
        <f>X$361*$C364</f>
        <v>0</v>
      </c>
      <c r="Y364" s="6">
        <f>Y$361*$C364</f>
        <v>0</v>
      </c>
    </row>
    <row r="365" spans="1:25" ht="12.75" customHeight="1">
      <c r="A365" s="1" t="s">
        <v>40</v>
      </c>
      <c r="B365" t="s">
        <v>45</v>
      </c>
      <c r="C365" s="14">
        <v>0</v>
      </c>
      <c r="E365" s="6">
        <f aca="true" t="shared" si="289" ref="E365:T378">E$361*$C365</f>
        <v>0</v>
      </c>
      <c r="F365" s="6">
        <f t="shared" si="289"/>
        <v>0</v>
      </c>
      <c r="G365" s="6">
        <f t="shared" si="289"/>
        <v>0</v>
      </c>
      <c r="H365" s="6">
        <f t="shared" si="289"/>
        <v>0</v>
      </c>
      <c r="I365" s="6">
        <f t="shared" si="289"/>
        <v>0</v>
      </c>
      <c r="J365" s="6">
        <f t="shared" si="289"/>
        <v>0</v>
      </c>
      <c r="K365" s="6">
        <f t="shared" si="289"/>
        <v>0</v>
      </c>
      <c r="L365" s="6">
        <f t="shared" si="289"/>
        <v>0</v>
      </c>
      <c r="M365" s="6">
        <f t="shared" si="289"/>
        <v>0</v>
      </c>
      <c r="N365" s="6">
        <f t="shared" si="289"/>
        <v>0</v>
      </c>
      <c r="O365" s="6">
        <f t="shared" si="289"/>
        <v>0</v>
      </c>
      <c r="P365" s="6">
        <f t="shared" si="289"/>
        <v>0</v>
      </c>
      <c r="Q365" s="6">
        <f t="shared" si="289"/>
        <v>0</v>
      </c>
      <c r="R365" s="6">
        <f t="shared" si="289"/>
        <v>0</v>
      </c>
      <c r="S365" s="6">
        <f t="shared" si="289"/>
        <v>0</v>
      </c>
      <c r="T365" s="6">
        <f t="shared" si="289"/>
        <v>0</v>
      </c>
      <c r="U365" s="6">
        <f>U$361*$C365</f>
        <v>0</v>
      </c>
      <c r="V365" s="6">
        <f>V$361*$C365</f>
        <v>0</v>
      </c>
      <c r="W365" s="6">
        <f>W$361*$C365</f>
        <v>0</v>
      </c>
      <c r="X365" s="6">
        <f>X$361*$C365</f>
        <v>0</v>
      </c>
      <c r="Y365" s="6">
        <f>Y$361*$C365</f>
        <v>0</v>
      </c>
    </row>
    <row r="366" spans="1:25" ht="12.75" customHeight="1">
      <c r="A366" s="1" t="s">
        <v>41</v>
      </c>
      <c r="B366" t="s">
        <v>44</v>
      </c>
      <c r="C366" s="14">
        <v>0</v>
      </c>
      <c r="E366" s="6">
        <f t="shared" si="289"/>
        <v>0</v>
      </c>
      <c r="F366" s="6">
        <f t="shared" si="289"/>
        <v>0</v>
      </c>
      <c r="G366" s="6">
        <f t="shared" si="289"/>
        <v>0</v>
      </c>
      <c r="H366" s="6">
        <f t="shared" si="289"/>
        <v>0</v>
      </c>
      <c r="I366" s="6">
        <f t="shared" si="289"/>
        <v>0</v>
      </c>
      <c r="J366" s="6">
        <f t="shared" si="289"/>
        <v>0</v>
      </c>
      <c r="K366" s="6">
        <f t="shared" si="289"/>
        <v>0</v>
      </c>
      <c r="L366" s="6">
        <f t="shared" si="289"/>
        <v>0</v>
      </c>
      <c r="M366" s="6">
        <f t="shared" si="289"/>
        <v>0</v>
      </c>
      <c r="N366" s="6">
        <f t="shared" si="289"/>
        <v>0</v>
      </c>
      <c r="O366" s="6">
        <f t="shared" si="289"/>
        <v>0</v>
      </c>
      <c r="P366" s="6">
        <f t="shared" si="289"/>
        <v>0</v>
      </c>
      <c r="Q366" s="6">
        <f t="shared" si="289"/>
        <v>0</v>
      </c>
      <c r="R366" s="6">
        <f t="shared" si="289"/>
        <v>0</v>
      </c>
      <c r="S366" s="6">
        <f t="shared" si="289"/>
        <v>0</v>
      </c>
      <c r="T366" s="6">
        <f>T$361*$C366</f>
        <v>0</v>
      </c>
      <c r="U366" s="6">
        <f>U$361*$C366</f>
        <v>0</v>
      </c>
      <c r="V366" s="6">
        <f>V$361*$C366</f>
        <v>0</v>
      </c>
      <c r="W366" s="6">
        <f>W$361*$C366</f>
        <v>0</v>
      </c>
      <c r="X366" s="6">
        <f>X$361*$C366</f>
        <v>0</v>
      </c>
      <c r="Y366" s="6">
        <f>Y$361*$C366</f>
        <v>0</v>
      </c>
    </row>
    <row r="367" spans="1:25" ht="12.75" customHeight="1">
      <c r="A367" s="1" t="s">
        <v>42</v>
      </c>
      <c r="B367" t="s">
        <v>43</v>
      </c>
      <c r="C367" s="14">
        <v>0</v>
      </c>
      <c r="E367" s="6">
        <f t="shared" si="289"/>
        <v>0</v>
      </c>
      <c r="F367" s="6">
        <f t="shared" si="289"/>
        <v>0</v>
      </c>
      <c r="G367" s="6">
        <f t="shared" si="289"/>
        <v>0</v>
      </c>
      <c r="H367" s="6">
        <f t="shared" si="289"/>
        <v>0</v>
      </c>
      <c r="I367" s="6">
        <f t="shared" si="289"/>
        <v>0</v>
      </c>
      <c r="J367" s="6">
        <f t="shared" si="289"/>
        <v>0</v>
      </c>
      <c r="K367" s="6">
        <f t="shared" si="289"/>
        <v>0</v>
      </c>
      <c r="L367" s="6">
        <f t="shared" si="289"/>
        <v>0</v>
      </c>
      <c r="M367" s="6">
        <f t="shared" si="289"/>
        <v>0</v>
      </c>
      <c r="N367" s="6">
        <f t="shared" si="289"/>
        <v>0</v>
      </c>
      <c r="O367" s="6">
        <f t="shared" si="289"/>
        <v>0</v>
      </c>
      <c r="P367" s="6">
        <f t="shared" si="289"/>
        <v>0</v>
      </c>
      <c r="Q367" s="6">
        <f t="shared" si="289"/>
        <v>0</v>
      </c>
      <c r="R367" s="6">
        <f t="shared" si="289"/>
        <v>0</v>
      </c>
      <c r="S367" s="6">
        <f t="shared" si="289"/>
        <v>0</v>
      </c>
      <c r="T367" s="6">
        <f>T$361*$C367</f>
        <v>0</v>
      </c>
      <c r="U367" s="6">
        <f>U$361*$C367</f>
        <v>0</v>
      </c>
      <c r="V367" s="6">
        <f>V$361*$C367</f>
        <v>0</v>
      </c>
      <c r="W367" s="6">
        <f>W$361*$C367</f>
        <v>0</v>
      </c>
      <c r="X367" s="6">
        <f>X$361*$C367</f>
        <v>0</v>
      </c>
      <c r="Y367" s="6">
        <f>Y$361*$C367</f>
        <v>0</v>
      </c>
    </row>
    <row r="368" spans="1:25" ht="12.75" customHeight="1">
      <c r="A368" s="1" t="s">
        <v>0</v>
      </c>
      <c r="B368" t="s">
        <v>9</v>
      </c>
      <c r="C368" s="14">
        <v>0.21</v>
      </c>
      <c r="E368" s="6">
        <f t="shared" si="289"/>
        <v>0</v>
      </c>
      <c r="F368" s="6">
        <f t="shared" si="289"/>
        <v>0</v>
      </c>
      <c r="G368" s="6">
        <f t="shared" si="289"/>
        <v>0</v>
      </c>
      <c r="H368" s="6">
        <f t="shared" si="289"/>
        <v>0</v>
      </c>
      <c r="I368" s="6">
        <f t="shared" si="289"/>
        <v>0</v>
      </c>
      <c r="J368" s="6">
        <f t="shared" si="289"/>
        <v>0</v>
      </c>
      <c r="K368" s="6">
        <f t="shared" si="289"/>
        <v>20160</v>
      </c>
      <c r="L368" s="6">
        <f t="shared" si="289"/>
        <v>19488.69696909953</v>
      </c>
      <c r="M368" s="6">
        <f t="shared" si="289"/>
        <v>18190.569400788878</v>
      </c>
      <c r="N368" s="6">
        <f t="shared" si="289"/>
        <v>15405.074567066631</v>
      </c>
      <c r="O368" s="6">
        <f t="shared" si="289"/>
        <v>18949.66389845659</v>
      </c>
      <c r="P368" s="6">
        <f t="shared" si="289"/>
        <v>20837.32910600215</v>
      </c>
      <c r="Q368" s="6">
        <f t="shared" si="289"/>
        <v>21631.187326220544</v>
      </c>
      <c r="R368" s="6">
        <f t="shared" si="289"/>
        <v>24337.917795945803</v>
      </c>
      <c r="S368" s="6">
        <f t="shared" si="289"/>
        <v>23317.77561585102</v>
      </c>
      <c r="T368" s="6">
        <f>T$361*$C368</f>
        <v>22297.633435756237</v>
      </c>
      <c r="U368" s="6">
        <f>U$361*$C368</f>
        <v>21277.491255661447</v>
      </c>
      <c r="V368" s="6">
        <f>V$361*$C368</f>
        <v>20257.349075566657</v>
      </c>
      <c r="W368" s="6">
        <f>W$361*$C368</f>
        <v>19237.206895471863</v>
      </c>
      <c r="X368" s="6">
        <f>X$361*$C368</f>
        <v>18217.064715377073</v>
      </c>
      <c r="Y368" s="6">
        <f>Y$361*$C368</f>
        <v>18217.064715377077</v>
      </c>
    </row>
    <row r="369" spans="1:25" ht="12.75" customHeight="1">
      <c r="A369" s="2" t="s">
        <v>1</v>
      </c>
      <c r="B369" t="s">
        <v>10</v>
      </c>
      <c r="C369" s="14">
        <v>0.1875</v>
      </c>
      <c r="E369" s="6">
        <f t="shared" si="289"/>
        <v>0</v>
      </c>
      <c r="F369" s="6">
        <f>F$361*$C369</f>
        <v>0</v>
      </c>
      <c r="G369" s="6">
        <f t="shared" si="289"/>
        <v>0</v>
      </c>
      <c r="H369" s="6">
        <f t="shared" si="289"/>
        <v>0</v>
      </c>
      <c r="I369" s="6">
        <f t="shared" si="289"/>
        <v>0</v>
      </c>
      <c r="J369" s="6">
        <f t="shared" si="289"/>
        <v>0</v>
      </c>
      <c r="K369" s="6">
        <f t="shared" si="289"/>
        <v>18000</v>
      </c>
      <c r="L369" s="6">
        <f t="shared" si="289"/>
        <v>17400.622293838864</v>
      </c>
      <c r="M369" s="6">
        <f t="shared" si="289"/>
        <v>16241.579822132928</v>
      </c>
      <c r="N369" s="6">
        <f t="shared" si="289"/>
        <v>13754.53086345235</v>
      </c>
      <c r="O369" s="6">
        <f t="shared" si="289"/>
        <v>16919.3427664791</v>
      </c>
      <c r="P369" s="6">
        <f t="shared" si="289"/>
        <v>18604.758130359063</v>
      </c>
      <c r="Q369" s="6">
        <f t="shared" si="289"/>
        <v>19313.560112696916</v>
      </c>
      <c r="R369" s="6">
        <f t="shared" si="289"/>
        <v>21730.283746380184</v>
      </c>
      <c r="S369" s="6">
        <f t="shared" si="289"/>
        <v>20819.442514152695</v>
      </c>
      <c r="T369" s="6">
        <f>T$361*$C369</f>
        <v>19908.601281925214</v>
      </c>
      <c r="U369" s="6">
        <f>U$361*$C369</f>
        <v>18997.76004969772</v>
      </c>
      <c r="V369" s="6">
        <f>V$361*$C369</f>
        <v>18086.91881747023</v>
      </c>
      <c r="W369" s="6">
        <f>W$361*$C369</f>
        <v>17176.077585242736</v>
      </c>
      <c r="X369" s="6">
        <f>X$361*$C369</f>
        <v>16265.236353015247</v>
      </c>
      <c r="Y369" s="6">
        <f>Y$361*$C369</f>
        <v>16265.236353015249</v>
      </c>
    </row>
    <row r="370" spans="1:25" ht="12.75" customHeight="1">
      <c r="A370" s="2" t="s">
        <v>2</v>
      </c>
      <c r="B370" t="s">
        <v>11</v>
      </c>
      <c r="C370" s="14">
        <v>0.125</v>
      </c>
      <c r="E370" s="6">
        <f t="shared" si="289"/>
        <v>0</v>
      </c>
      <c r="F370" s="6">
        <f t="shared" si="289"/>
        <v>0</v>
      </c>
      <c r="G370" s="6">
        <f t="shared" si="289"/>
        <v>0</v>
      </c>
      <c r="H370" s="6">
        <f t="shared" si="289"/>
        <v>0</v>
      </c>
      <c r="I370" s="6">
        <f t="shared" si="289"/>
        <v>0</v>
      </c>
      <c r="J370" s="6">
        <f t="shared" si="289"/>
        <v>0</v>
      </c>
      <c r="K370" s="6">
        <f t="shared" si="289"/>
        <v>12000</v>
      </c>
      <c r="L370" s="6">
        <f t="shared" si="289"/>
        <v>11600.414862559242</v>
      </c>
      <c r="M370" s="6">
        <f t="shared" si="289"/>
        <v>10827.719881421952</v>
      </c>
      <c r="N370" s="6">
        <f t="shared" si="289"/>
        <v>9169.687242301567</v>
      </c>
      <c r="O370" s="6">
        <f t="shared" si="289"/>
        <v>11279.5618443194</v>
      </c>
      <c r="P370" s="6">
        <f t="shared" si="289"/>
        <v>12403.172086906043</v>
      </c>
      <c r="Q370" s="6">
        <f t="shared" si="289"/>
        <v>12875.706741797943</v>
      </c>
      <c r="R370" s="6">
        <f t="shared" si="289"/>
        <v>14486.855830920122</v>
      </c>
      <c r="S370" s="6">
        <f t="shared" si="289"/>
        <v>13879.628342768465</v>
      </c>
      <c r="T370" s="6">
        <f>T$361*$C370</f>
        <v>13272.400854616808</v>
      </c>
      <c r="U370" s="6">
        <f>U$361*$C370</f>
        <v>12665.173366465147</v>
      </c>
      <c r="V370" s="6">
        <f>V$361*$C370</f>
        <v>12057.945878313487</v>
      </c>
      <c r="W370" s="6">
        <f>W$361*$C370</f>
        <v>11450.718390161825</v>
      </c>
      <c r="X370" s="6">
        <f>X$361*$C370</f>
        <v>10843.490902010164</v>
      </c>
      <c r="Y370" s="6">
        <f>Y$361*$C370</f>
        <v>10843.490902010166</v>
      </c>
    </row>
    <row r="371" spans="1:25" ht="12.75" customHeight="1">
      <c r="A371" s="2" t="s">
        <v>3</v>
      </c>
      <c r="B371" t="s">
        <v>12</v>
      </c>
      <c r="C371" s="14">
        <v>0.125</v>
      </c>
      <c r="E371" s="6">
        <f t="shared" si="289"/>
        <v>0</v>
      </c>
      <c r="F371" s="6">
        <f t="shared" si="289"/>
        <v>0</v>
      </c>
      <c r="G371" s="6">
        <f t="shared" si="289"/>
        <v>0</v>
      </c>
      <c r="H371" s="6">
        <f t="shared" si="289"/>
        <v>0</v>
      </c>
      <c r="I371" s="6">
        <f t="shared" si="289"/>
        <v>0</v>
      </c>
      <c r="J371" s="6">
        <f t="shared" si="289"/>
        <v>0</v>
      </c>
      <c r="K371" s="6">
        <f t="shared" si="289"/>
        <v>12000</v>
      </c>
      <c r="L371" s="6">
        <f t="shared" si="289"/>
        <v>11600.414862559242</v>
      </c>
      <c r="M371" s="6">
        <f t="shared" si="289"/>
        <v>10827.719881421952</v>
      </c>
      <c r="N371" s="6">
        <f t="shared" si="289"/>
        <v>9169.687242301567</v>
      </c>
      <c r="O371" s="6">
        <f t="shared" si="289"/>
        <v>11279.5618443194</v>
      </c>
      <c r="P371" s="6">
        <f t="shared" si="289"/>
        <v>12403.172086906043</v>
      </c>
      <c r="Q371" s="6">
        <f t="shared" si="289"/>
        <v>12875.706741797943</v>
      </c>
      <c r="R371" s="6">
        <f t="shared" si="289"/>
        <v>14486.855830920122</v>
      </c>
      <c r="S371" s="6">
        <f t="shared" si="289"/>
        <v>13879.628342768465</v>
      </c>
      <c r="T371" s="6">
        <f>T$361*$C371</f>
        <v>13272.400854616808</v>
      </c>
      <c r="U371" s="6">
        <f>U$361*$C371</f>
        <v>12665.173366465147</v>
      </c>
      <c r="V371" s="6">
        <f>V$361*$C371</f>
        <v>12057.945878313487</v>
      </c>
      <c r="W371" s="6">
        <f>W$361*$C371</f>
        <v>11450.718390161825</v>
      </c>
      <c r="X371" s="6">
        <f>X$361*$C371</f>
        <v>10843.490902010164</v>
      </c>
      <c r="Y371" s="6">
        <f>Y$361*$C371</f>
        <v>10843.490902010166</v>
      </c>
    </row>
    <row r="372" spans="1:25" ht="12.75" customHeight="1">
      <c r="A372" s="2" t="s">
        <v>4</v>
      </c>
      <c r="B372" t="s">
        <v>13</v>
      </c>
      <c r="C372" s="14">
        <v>0.0625</v>
      </c>
      <c r="E372" s="6">
        <f t="shared" si="289"/>
        <v>0</v>
      </c>
      <c r="F372" s="6">
        <f t="shared" si="289"/>
        <v>0</v>
      </c>
      <c r="G372" s="6">
        <f t="shared" si="289"/>
        <v>0</v>
      </c>
      <c r="H372" s="6">
        <f t="shared" si="289"/>
        <v>0</v>
      </c>
      <c r="I372" s="6">
        <f t="shared" si="289"/>
        <v>0</v>
      </c>
      <c r="J372" s="6">
        <f t="shared" si="289"/>
        <v>0</v>
      </c>
      <c r="K372" s="6">
        <f t="shared" si="289"/>
        <v>6000</v>
      </c>
      <c r="L372" s="6">
        <f t="shared" si="289"/>
        <v>5800.207431279621</v>
      </c>
      <c r="M372" s="6">
        <f t="shared" si="289"/>
        <v>5413.859940710976</v>
      </c>
      <c r="N372" s="6">
        <f t="shared" si="289"/>
        <v>4584.843621150783</v>
      </c>
      <c r="O372" s="6">
        <f t="shared" si="289"/>
        <v>5639.7809221597</v>
      </c>
      <c r="P372" s="6">
        <f t="shared" si="289"/>
        <v>6201.586043453021</v>
      </c>
      <c r="Q372" s="6">
        <f t="shared" si="289"/>
        <v>6437.853370898972</v>
      </c>
      <c r="R372" s="6">
        <f t="shared" si="289"/>
        <v>7243.427915460061</v>
      </c>
      <c r="S372" s="6">
        <f t="shared" si="289"/>
        <v>6939.814171384232</v>
      </c>
      <c r="T372" s="6">
        <f>T$361*$C372</f>
        <v>6636.200427308404</v>
      </c>
      <c r="U372" s="6">
        <f>U$361*$C372</f>
        <v>6332.586683232574</v>
      </c>
      <c r="V372" s="6">
        <f>V$361*$C372</f>
        <v>6028.972939156743</v>
      </c>
      <c r="W372" s="6">
        <f>W$361*$C372</f>
        <v>5725.359195080912</v>
      </c>
      <c r="X372" s="6">
        <f>X$361*$C372</f>
        <v>5421.745451005082</v>
      </c>
      <c r="Y372" s="6">
        <f>Y$361*$C372</f>
        <v>5421.745451005083</v>
      </c>
    </row>
    <row r="373" spans="1:25" ht="12.75" customHeight="1">
      <c r="A373" s="2" t="s">
        <v>5</v>
      </c>
      <c r="B373" t="s">
        <v>14</v>
      </c>
      <c r="C373" s="14">
        <v>0.0625</v>
      </c>
      <c r="E373" s="6">
        <f t="shared" si="289"/>
        <v>0</v>
      </c>
      <c r="F373" s="6">
        <f t="shared" si="289"/>
        <v>0</v>
      </c>
      <c r="G373" s="6">
        <f t="shared" si="289"/>
        <v>0</v>
      </c>
      <c r="H373" s="6">
        <f t="shared" si="289"/>
        <v>0</v>
      </c>
      <c r="I373" s="6">
        <f t="shared" si="289"/>
        <v>0</v>
      </c>
      <c r="J373" s="6">
        <f t="shared" si="289"/>
        <v>0</v>
      </c>
      <c r="K373" s="6">
        <f t="shared" si="289"/>
        <v>6000</v>
      </c>
      <c r="L373" s="6">
        <f t="shared" si="289"/>
        <v>5800.207431279621</v>
      </c>
      <c r="M373" s="6">
        <f t="shared" si="289"/>
        <v>5413.859940710976</v>
      </c>
      <c r="N373" s="6">
        <f t="shared" si="289"/>
        <v>4584.843621150783</v>
      </c>
      <c r="O373" s="6">
        <f t="shared" si="289"/>
        <v>5639.7809221597</v>
      </c>
      <c r="P373" s="6">
        <f t="shared" si="289"/>
        <v>6201.586043453021</v>
      </c>
      <c r="Q373" s="6">
        <f t="shared" si="289"/>
        <v>6437.853370898972</v>
      </c>
      <c r="R373" s="6">
        <f t="shared" si="289"/>
        <v>7243.427915460061</v>
      </c>
      <c r="S373" s="6">
        <f t="shared" si="289"/>
        <v>6939.814171384232</v>
      </c>
      <c r="T373" s="6">
        <f>T$361*$C373</f>
        <v>6636.200427308404</v>
      </c>
      <c r="U373" s="6">
        <f>U$361*$C373</f>
        <v>6332.586683232574</v>
      </c>
      <c r="V373" s="6">
        <f>V$361*$C373</f>
        <v>6028.972939156743</v>
      </c>
      <c r="W373" s="6">
        <f>W$361*$C373</f>
        <v>5725.359195080912</v>
      </c>
      <c r="X373" s="6">
        <f>X$361*$C373</f>
        <v>5421.745451005082</v>
      </c>
      <c r="Y373" s="6">
        <f>Y$361*$C373</f>
        <v>5421.745451005083</v>
      </c>
    </row>
    <row r="374" spans="1:25" ht="12.75" customHeight="1">
      <c r="A374" s="2" t="s">
        <v>6</v>
      </c>
      <c r="B374" t="s">
        <v>15</v>
      </c>
      <c r="C374" s="14">
        <v>0.0625</v>
      </c>
      <c r="E374" s="6">
        <f t="shared" si="289"/>
        <v>0</v>
      </c>
      <c r="F374" s="6">
        <f t="shared" si="289"/>
        <v>0</v>
      </c>
      <c r="G374" s="6">
        <f t="shared" si="289"/>
        <v>0</v>
      </c>
      <c r="H374" s="6">
        <f t="shared" si="289"/>
        <v>0</v>
      </c>
      <c r="I374" s="6">
        <f t="shared" si="289"/>
        <v>0</v>
      </c>
      <c r="J374" s="6">
        <f t="shared" si="289"/>
        <v>0</v>
      </c>
      <c r="K374" s="6">
        <f t="shared" si="289"/>
        <v>6000</v>
      </c>
      <c r="L374" s="6">
        <f t="shared" si="289"/>
        <v>5800.207431279621</v>
      </c>
      <c r="M374" s="6">
        <f t="shared" si="289"/>
        <v>5413.859940710976</v>
      </c>
      <c r="N374" s="6">
        <f t="shared" si="289"/>
        <v>4584.843621150783</v>
      </c>
      <c r="O374" s="6">
        <f t="shared" si="289"/>
        <v>5639.7809221597</v>
      </c>
      <c r="P374" s="6">
        <f t="shared" si="289"/>
        <v>6201.586043453021</v>
      </c>
      <c r="Q374" s="6">
        <f t="shared" si="289"/>
        <v>6437.853370898972</v>
      </c>
      <c r="R374" s="6">
        <f t="shared" si="289"/>
        <v>7243.427915460061</v>
      </c>
      <c r="S374" s="6">
        <f t="shared" si="289"/>
        <v>6939.814171384232</v>
      </c>
      <c r="T374" s="6">
        <f>T$361*$C374</f>
        <v>6636.200427308404</v>
      </c>
      <c r="U374" s="6">
        <f>U$361*$C374</f>
        <v>6332.586683232574</v>
      </c>
      <c r="V374" s="6">
        <f>V$361*$C374</f>
        <v>6028.972939156743</v>
      </c>
      <c r="W374" s="6">
        <f>W$361*$C374</f>
        <v>5725.359195080912</v>
      </c>
      <c r="X374" s="6">
        <f>X$361*$C374</f>
        <v>5421.745451005082</v>
      </c>
      <c r="Y374" s="6">
        <f>Y$361*$C374</f>
        <v>5421.745451005083</v>
      </c>
    </row>
    <row r="375" spans="1:25" ht="12.75" customHeight="1">
      <c r="A375" s="2" t="s">
        <v>7</v>
      </c>
      <c r="B375" t="s">
        <v>16</v>
      </c>
      <c r="C375" s="14">
        <v>0.0625</v>
      </c>
      <c r="E375" s="6">
        <f t="shared" si="289"/>
        <v>0</v>
      </c>
      <c r="F375" s="6">
        <f t="shared" si="289"/>
        <v>0</v>
      </c>
      <c r="G375" s="6">
        <f t="shared" si="289"/>
        <v>0</v>
      </c>
      <c r="H375" s="6">
        <f t="shared" si="289"/>
        <v>0</v>
      </c>
      <c r="I375" s="6">
        <f t="shared" si="289"/>
        <v>0</v>
      </c>
      <c r="J375" s="6">
        <f t="shared" si="289"/>
        <v>0</v>
      </c>
      <c r="K375" s="6">
        <f t="shared" si="289"/>
        <v>6000</v>
      </c>
      <c r="L375" s="6">
        <f t="shared" si="289"/>
        <v>5800.207431279621</v>
      </c>
      <c r="M375" s="6">
        <f t="shared" si="289"/>
        <v>5413.859940710976</v>
      </c>
      <c r="N375" s="6">
        <f t="shared" si="289"/>
        <v>4584.843621150783</v>
      </c>
      <c r="O375" s="6">
        <f t="shared" si="289"/>
        <v>5639.7809221597</v>
      </c>
      <c r="P375" s="6">
        <f t="shared" si="289"/>
        <v>6201.586043453021</v>
      </c>
      <c r="Q375" s="6">
        <f t="shared" si="289"/>
        <v>6437.853370898972</v>
      </c>
      <c r="R375" s="6">
        <f t="shared" si="289"/>
        <v>7243.427915460061</v>
      </c>
      <c r="S375" s="6">
        <f t="shared" si="289"/>
        <v>6939.814171384232</v>
      </c>
      <c r="T375" s="6">
        <f>T$361*$C375</f>
        <v>6636.200427308404</v>
      </c>
      <c r="U375" s="6">
        <f>U$361*$C375</f>
        <v>6332.586683232574</v>
      </c>
      <c r="V375" s="6">
        <f>V$361*$C375</f>
        <v>6028.972939156743</v>
      </c>
      <c r="W375" s="6">
        <f>W$361*$C375</f>
        <v>5725.359195080912</v>
      </c>
      <c r="X375" s="6">
        <f>X$361*$C375</f>
        <v>5421.745451005082</v>
      </c>
      <c r="Y375" s="6">
        <f>Y$361*$C375</f>
        <v>5421.745451005083</v>
      </c>
    </row>
    <row r="376" spans="1:25" ht="12.75" customHeight="1">
      <c r="A376" s="2" t="s">
        <v>8</v>
      </c>
      <c r="B376" t="s">
        <v>17</v>
      </c>
      <c r="C376" s="14">
        <v>0.0625</v>
      </c>
      <c r="E376" s="6">
        <f t="shared" si="289"/>
        <v>0</v>
      </c>
      <c r="F376" s="6">
        <f t="shared" si="289"/>
        <v>0</v>
      </c>
      <c r="G376" s="6">
        <f t="shared" si="289"/>
        <v>0</v>
      </c>
      <c r="H376" s="6">
        <f t="shared" si="289"/>
        <v>0</v>
      </c>
      <c r="I376" s="6">
        <f t="shared" si="289"/>
        <v>0</v>
      </c>
      <c r="J376" s="6">
        <f t="shared" si="289"/>
        <v>0</v>
      </c>
      <c r="K376" s="6">
        <f t="shared" si="289"/>
        <v>6000</v>
      </c>
      <c r="L376" s="6">
        <f t="shared" si="289"/>
        <v>5800.207431279621</v>
      </c>
      <c r="M376" s="6">
        <f t="shared" si="289"/>
        <v>5413.859940710976</v>
      </c>
      <c r="N376" s="6">
        <f t="shared" si="289"/>
        <v>4584.843621150783</v>
      </c>
      <c r="O376" s="6">
        <f t="shared" si="289"/>
        <v>5639.7809221597</v>
      </c>
      <c r="P376" s="6">
        <f t="shared" si="289"/>
        <v>6201.586043453021</v>
      </c>
      <c r="Q376" s="6">
        <f t="shared" si="289"/>
        <v>6437.853370898972</v>
      </c>
      <c r="R376" s="6">
        <f t="shared" si="289"/>
        <v>7243.427915460061</v>
      </c>
      <c r="S376" s="6">
        <f t="shared" si="289"/>
        <v>6939.814171384232</v>
      </c>
      <c r="T376" s="6">
        <f>T$361*$C376</f>
        <v>6636.200427308404</v>
      </c>
      <c r="U376" s="6">
        <f>U$361*$C376</f>
        <v>6332.586683232574</v>
      </c>
      <c r="V376" s="6">
        <f>V$361*$C376</f>
        <v>6028.972939156743</v>
      </c>
      <c r="W376" s="6">
        <f>W$361*$C376</f>
        <v>5725.359195080912</v>
      </c>
      <c r="X376" s="6">
        <f>X$361*$C376</f>
        <v>5421.745451005082</v>
      </c>
      <c r="Y376" s="6">
        <f>Y$361*$C376</f>
        <v>5421.745451005083</v>
      </c>
    </row>
    <row r="377" spans="1:25" ht="12.75" customHeight="1">
      <c r="A377" s="2" t="s">
        <v>28</v>
      </c>
      <c r="B377" t="s">
        <v>18</v>
      </c>
      <c r="C377" s="14">
        <v>0</v>
      </c>
      <c r="E377" s="6">
        <f t="shared" si="289"/>
        <v>0</v>
      </c>
      <c r="F377" s="6">
        <f t="shared" si="289"/>
        <v>0</v>
      </c>
      <c r="G377" s="6">
        <f t="shared" si="289"/>
        <v>0</v>
      </c>
      <c r="H377" s="6">
        <f t="shared" si="289"/>
        <v>0</v>
      </c>
      <c r="I377" s="6">
        <f t="shared" si="289"/>
        <v>0</v>
      </c>
      <c r="J377" s="6">
        <f t="shared" si="289"/>
        <v>0</v>
      </c>
      <c r="K377" s="6">
        <f t="shared" si="289"/>
        <v>0</v>
      </c>
      <c r="L377" s="6">
        <f t="shared" si="289"/>
        <v>0</v>
      </c>
      <c r="M377" s="6">
        <f t="shared" si="289"/>
        <v>0</v>
      </c>
      <c r="N377" s="6">
        <f t="shared" si="289"/>
        <v>0</v>
      </c>
      <c r="O377" s="6">
        <f t="shared" si="289"/>
        <v>0</v>
      </c>
      <c r="P377" s="6">
        <f t="shared" si="289"/>
        <v>0</v>
      </c>
      <c r="Q377" s="6">
        <f t="shared" si="289"/>
        <v>0</v>
      </c>
      <c r="R377" s="6">
        <f t="shared" si="289"/>
        <v>0</v>
      </c>
      <c r="S377" s="6">
        <f t="shared" si="289"/>
        <v>0</v>
      </c>
      <c r="T377" s="6">
        <f>T$361*$C377</f>
        <v>0</v>
      </c>
      <c r="U377" s="6">
        <f>U$361*$C377</f>
        <v>0</v>
      </c>
      <c r="V377" s="6">
        <f>V$361*$C377</f>
        <v>0</v>
      </c>
      <c r="W377" s="6">
        <f>W$361*$C377</f>
        <v>0</v>
      </c>
      <c r="X377" s="6">
        <f>X$361*$C377</f>
        <v>0</v>
      </c>
      <c r="Y377" s="6">
        <f>Y$361*$C377</f>
        <v>0</v>
      </c>
    </row>
    <row r="378" spans="1:25" ht="12.75" customHeight="1">
      <c r="A378" s="2" t="s">
        <v>29</v>
      </c>
      <c r="C378" s="14">
        <v>0.04</v>
      </c>
      <c r="E378" s="6">
        <f t="shared" si="289"/>
        <v>0</v>
      </c>
      <c r="F378" s="6">
        <f t="shared" si="289"/>
        <v>0</v>
      </c>
      <c r="G378" s="6">
        <f t="shared" si="289"/>
        <v>0</v>
      </c>
      <c r="H378" s="6">
        <f t="shared" si="289"/>
        <v>0</v>
      </c>
      <c r="I378" s="6">
        <f t="shared" si="289"/>
        <v>0</v>
      </c>
      <c r="J378" s="6">
        <f t="shared" si="289"/>
        <v>0</v>
      </c>
      <c r="K378" s="6">
        <f t="shared" si="289"/>
        <v>3840</v>
      </c>
      <c r="L378" s="6">
        <f t="shared" si="289"/>
        <v>3712.1327560189575</v>
      </c>
      <c r="M378" s="6">
        <f t="shared" si="289"/>
        <v>3464.8703620550245</v>
      </c>
      <c r="N378" s="6">
        <f t="shared" si="289"/>
        <v>2934.299917536501</v>
      </c>
      <c r="O378" s="6">
        <f t="shared" si="289"/>
        <v>3609.459790182208</v>
      </c>
      <c r="P378" s="6">
        <f t="shared" si="289"/>
        <v>3969.015067809934</v>
      </c>
      <c r="Q378" s="6">
        <f t="shared" si="289"/>
        <v>4120.226157375342</v>
      </c>
      <c r="R378" s="6">
        <f t="shared" si="289"/>
        <v>4635.7938658944395</v>
      </c>
      <c r="S378" s="6">
        <f t="shared" si="289"/>
        <v>4441.481069685909</v>
      </c>
      <c r="T378" s="6">
        <f>T$361*$C378</f>
        <v>4247.1682734773785</v>
      </c>
      <c r="U378" s="6">
        <f>U$361*$C378</f>
        <v>4052.855477268847</v>
      </c>
      <c r="V378" s="6">
        <f>V$361*$C378</f>
        <v>3858.5426810603158</v>
      </c>
      <c r="W378" s="6">
        <f>W$361*$C378</f>
        <v>3664.229884851784</v>
      </c>
      <c r="X378" s="6">
        <f>X$361*$C378</f>
        <v>3469.9170886432526</v>
      </c>
      <c r="Y378" s="6">
        <f>Y$361*$C378</f>
        <v>3469.917088643253</v>
      </c>
    </row>
    <row r="379" ht="12.75" customHeight="1">
      <c r="C379" s="34">
        <f>SUM(C364:C378)</f>
        <v>1</v>
      </c>
    </row>
    <row r="380" ht="12.75" customHeight="1">
      <c r="E380" t="s">
        <v>23</v>
      </c>
    </row>
    <row r="381" ht="12.75" customHeight="1"/>
    <row r="382" spans="1:25" ht="12.75" customHeight="1">
      <c r="A382" s="1" t="s">
        <v>30</v>
      </c>
      <c r="B382" t="s">
        <v>31</v>
      </c>
      <c r="E382" s="6">
        <f aca="true" t="shared" si="290" ref="E382:P382">E21*E364</f>
        <v>0</v>
      </c>
      <c r="F382" s="6">
        <f t="shared" si="290"/>
        <v>0</v>
      </c>
      <c r="G382" s="6">
        <f t="shared" si="290"/>
        <v>0</v>
      </c>
      <c r="H382" s="6">
        <f t="shared" si="290"/>
        <v>0</v>
      </c>
      <c r="I382" s="6">
        <f t="shared" si="290"/>
        <v>0</v>
      </c>
      <c r="J382" s="6">
        <f t="shared" si="290"/>
        <v>0</v>
      </c>
      <c r="K382" s="6">
        <f t="shared" si="290"/>
        <v>0</v>
      </c>
      <c r="L382" s="6">
        <f t="shared" si="290"/>
        <v>0</v>
      </c>
      <c r="M382" s="6">
        <f t="shared" si="290"/>
        <v>0</v>
      </c>
      <c r="N382" s="6">
        <f t="shared" si="290"/>
        <v>0</v>
      </c>
      <c r="O382" s="6">
        <f t="shared" si="290"/>
        <v>0</v>
      </c>
      <c r="P382" s="6">
        <f t="shared" si="290"/>
        <v>0</v>
      </c>
      <c r="Q382" s="6">
        <f aca="true" t="shared" si="291" ref="Q382:S396">Q21*Q364</f>
        <v>0</v>
      </c>
      <c r="R382" s="6">
        <f t="shared" si="291"/>
        <v>0</v>
      </c>
      <c r="S382" s="6">
        <f t="shared" si="291"/>
        <v>0</v>
      </c>
      <c r="T382" s="6">
        <f aca="true" t="shared" si="292" ref="T382:Y382">T21*T364</f>
        <v>0</v>
      </c>
      <c r="U382" s="6">
        <f t="shared" si="292"/>
        <v>0</v>
      </c>
      <c r="V382" s="6">
        <f t="shared" si="292"/>
        <v>0</v>
      </c>
      <c r="W382" s="6">
        <f t="shared" si="292"/>
        <v>0</v>
      </c>
      <c r="X382" s="6">
        <f t="shared" si="292"/>
        <v>0</v>
      </c>
      <c r="Y382" s="6">
        <f t="shared" si="292"/>
        <v>0</v>
      </c>
    </row>
    <row r="383" spans="1:25" ht="12.75" customHeight="1">
      <c r="A383" s="1" t="s">
        <v>40</v>
      </c>
      <c r="B383" t="s">
        <v>45</v>
      </c>
      <c r="E383" s="6">
        <f aca="true" t="shared" si="293" ref="E383:P383">E22*E365</f>
        <v>0</v>
      </c>
      <c r="F383" s="6">
        <f t="shared" si="293"/>
        <v>0</v>
      </c>
      <c r="G383" s="6">
        <f t="shared" si="293"/>
        <v>0</v>
      </c>
      <c r="H383" s="6">
        <f t="shared" si="293"/>
        <v>0</v>
      </c>
      <c r="I383" s="6">
        <f t="shared" si="293"/>
        <v>0</v>
      </c>
      <c r="J383" s="6">
        <f t="shared" si="293"/>
        <v>0</v>
      </c>
      <c r="K383" s="6">
        <f t="shared" si="293"/>
        <v>0</v>
      </c>
      <c r="L383" s="6">
        <f t="shared" si="293"/>
        <v>0</v>
      </c>
      <c r="M383" s="6">
        <f t="shared" si="293"/>
        <v>0</v>
      </c>
      <c r="N383" s="6">
        <f t="shared" si="293"/>
        <v>0</v>
      </c>
      <c r="O383" s="6">
        <f t="shared" si="293"/>
        <v>0</v>
      </c>
      <c r="P383" s="6">
        <f t="shared" si="293"/>
        <v>0</v>
      </c>
      <c r="Q383" s="6">
        <f t="shared" si="291"/>
        <v>0</v>
      </c>
      <c r="R383" s="6">
        <f t="shared" si="291"/>
        <v>0</v>
      </c>
      <c r="S383" s="6">
        <f t="shared" si="291"/>
        <v>0</v>
      </c>
      <c r="T383" s="6">
        <f aca="true" t="shared" si="294" ref="T383:Y383">T22*T365</f>
        <v>0</v>
      </c>
      <c r="U383" s="6">
        <f t="shared" si="294"/>
        <v>0</v>
      </c>
      <c r="V383" s="6">
        <f t="shared" si="294"/>
        <v>0</v>
      </c>
      <c r="W383" s="6">
        <f t="shared" si="294"/>
        <v>0</v>
      </c>
      <c r="X383" s="6">
        <f t="shared" si="294"/>
        <v>0</v>
      </c>
      <c r="Y383" s="6">
        <f t="shared" si="294"/>
        <v>0</v>
      </c>
    </row>
    <row r="384" spans="1:25" ht="12.75" customHeight="1">
      <c r="A384" s="1" t="s">
        <v>41</v>
      </c>
      <c r="B384" t="s">
        <v>44</v>
      </c>
      <c r="E384" s="6">
        <f aca="true" t="shared" si="295" ref="E384:P384">E23*E366</f>
        <v>0</v>
      </c>
      <c r="F384" s="6">
        <f t="shared" si="295"/>
        <v>0</v>
      </c>
      <c r="G384" s="6">
        <f t="shared" si="295"/>
        <v>0</v>
      </c>
      <c r="H384" s="6">
        <f t="shared" si="295"/>
        <v>0</v>
      </c>
      <c r="I384" s="6">
        <f t="shared" si="295"/>
        <v>0</v>
      </c>
      <c r="J384" s="6">
        <f t="shared" si="295"/>
        <v>0</v>
      </c>
      <c r="K384" s="6">
        <f t="shared" si="295"/>
        <v>0</v>
      </c>
      <c r="L384" s="6">
        <f t="shared" si="295"/>
        <v>0</v>
      </c>
      <c r="M384" s="6">
        <f t="shared" si="295"/>
        <v>0</v>
      </c>
      <c r="N384" s="6">
        <f t="shared" si="295"/>
        <v>0</v>
      </c>
      <c r="O384" s="6">
        <f t="shared" si="295"/>
        <v>0</v>
      </c>
      <c r="P384" s="6">
        <f t="shared" si="295"/>
        <v>0</v>
      </c>
      <c r="Q384" s="6">
        <f t="shared" si="291"/>
        <v>0</v>
      </c>
      <c r="R384" s="6">
        <f t="shared" si="291"/>
        <v>0</v>
      </c>
      <c r="S384" s="6">
        <f t="shared" si="291"/>
        <v>0</v>
      </c>
      <c r="T384" s="6">
        <f aca="true" t="shared" si="296" ref="T384:Y384">T23*T366</f>
        <v>0</v>
      </c>
      <c r="U384" s="6">
        <f t="shared" si="296"/>
        <v>0</v>
      </c>
      <c r="V384" s="6">
        <f t="shared" si="296"/>
        <v>0</v>
      </c>
      <c r="W384" s="6">
        <f t="shared" si="296"/>
        <v>0</v>
      </c>
      <c r="X384" s="6">
        <f t="shared" si="296"/>
        <v>0</v>
      </c>
      <c r="Y384" s="6">
        <f t="shared" si="296"/>
        <v>0</v>
      </c>
    </row>
    <row r="385" spans="1:25" ht="12.75" customHeight="1">
      <c r="A385" s="1" t="s">
        <v>42</v>
      </c>
      <c r="B385" t="s">
        <v>43</v>
      </c>
      <c r="E385" s="6">
        <f aca="true" t="shared" si="297" ref="E385:P385">E24*E367</f>
        <v>0</v>
      </c>
      <c r="F385" s="6">
        <f t="shared" si="297"/>
        <v>0</v>
      </c>
      <c r="G385" s="6">
        <f t="shared" si="297"/>
        <v>0</v>
      </c>
      <c r="H385" s="6">
        <f t="shared" si="297"/>
        <v>0</v>
      </c>
      <c r="I385" s="6">
        <f t="shared" si="297"/>
        <v>0</v>
      </c>
      <c r="J385" s="6">
        <f t="shared" si="297"/>
        <v>0</v>
      </c>
      <c r="K385" s="6">
        <f t="shared" si="297"/>
        <v>0</v>
      </c>
      <c r="L385" s="6">
        <f t="shared" si="297"/>
        <v>0</v>
      </c>
      <c r="M385" s="6">
        <f t="shared" si="297"/>
        <v>0</v>
      </c>
      <c r="N385" s="6">
        <f t="shared" si="297"/>
        <v>0</v>
      </c>
      <c r="O385" s="6">
        <f t="shared" si="297"/>
        <v>0</v>
      </c>
      <c r="P385" s="6">
        <f t="shared" si="297"/>
        <v>0</v>
      </c>
      <c r="Q385" s="6">
        <f t="shared" si="291"/>
        <v>0</v>
      </c>
      <c r="R385" s="6">
        <f t="shared" si="291"/>
        <v>0</v>
      </c>
      <c r="S385" s="6">
        <f t="shared" si="291"/>
        <v>0</v>
      </c>
      <c r="T385" s="6">
        <f aca="true" t="shared" si="298" ref="T385:Y385">T24*T367</f>
        <v>0</v>
      </c>
      <c r="U385" s="6">
        <f t="shared" si="298"/>
        <v>0</v>
      </c>
      <c r="V385" s="6">
        <f t="shared" si="298"/>
        <v>0</v>
      </c>
      <c r="W385" s="6">
        <f t="shared" si="298"/>
        <v>0</v>
      </c>
      <c r="X385" s="6">
        <f t="shared" si="298"/>
        <v>0</v>
      </c>
      <c r="Y385" s="6">
        <f t="shared" si="298"/>
        <v>0</v>
      </c>
    </row>
    <row r="386" spans="1:25" ht="12.75" customHeight="1">
      <c r="A386" s="1" t="s">
        <v>0</v>
      </c>
      <c r="B386" t="s">
        <v>9</v>
      </c>
      <c r="E386" s="6">
        <f aca="true" t="shared" si="299" ref="E386:P386">E25*E368</f>
        <v>0</v>
      </c>
      <c r="F386" s="6">
        <f t="shared" si="299"/>
        <v>0</v>
      </c>
      <c r="G386" s="6">
        <f t="shared" si="299"/>
        <v>0</v>
      </c>
      <c r="H386" s="6">
        <f t="shared" si="299"/>
        <v>0</v>
      </c>
      <c r="I386" s="6">
        <f t="shared" si="299"/>
        <v>0</v>
      </c>
      <c r="J386" s="6">
        <f t="shared" si="299"/>
        <v>0</v>
      </c>
      <c r="K386" s="6">
        <f t="shared" si="299"/>
        <v>1647.072</v>
      </c>
      <c r="L386" s="6">
        <f t="shared" si="299"/>
        <v>1586.3799332847016</v>
      </c>
      <c r="M386" s="6">
        <f t="shared" si="299"/>
        <v>949.5477227211795</v>
      </c>
      <c r="N386" s="6">
        <f t="shared" si="299"/>
        <v>647.0131318167986</v>
      </c>
      <c r="O386" s="6">
        <f t="shared" si="299"/>
        <v>399.8379082574341</v>
      </c>
      <c r="P386" s="6">
        <f t="shared" si="299"/>
        <v>458.4212403320473</v>
      </c>
      <c r="Q386" s="6">
        <f t="shared" si="291"/>
        <v>1079.396247578405</v>
      </c>
      <c r="R386" s="6">
        <f t="shared" si="291"/>
        <v>0</v>
      </c>
      <c r="S386" s="6">
        <f t="shared" si="291"/>
        <v>0</v>
      </c>
      <c r="T386" s="6">
        <f aca="true" t="shared" si="300" ref="T386:Y386">T25*T368</f>
        <v>0</v>
      </c>
      <c r="U386" s="6">
        <f t="shared" si="300"/>
        <v>0</v>
      </c>
      <c r="V386" s="6">
        <f t="shared" si="300"/>
        <v>0</v>
      </c>
      <c r="W386" s="6">
        <f t="shared" si="300"/>
        <v>0</v>
      </c>
      <c r="X386" s="6">
        <f t="shared" si="300"/>
        <v>0</v>
      </c>
      <c r="Y386" s="6">
        <f t="shared" si="300"/>
        <v>0</v>
      </c>
    </row>
    <row r="387" spans="1:25" ht="12.75" customHeight="1">
      <c r="A387" s="2" t="s">
        <v>1</v>
      </c>
      <c r="B387" t="s">
        <v>10</v>
      </c>
      <c r="E387" s="6">
        <f aca="true" t="shared" si="301" ref="E387:P387">E26*E369</f>
        <v>0</v>
      </c>
      <c r="F387" s="6">
        <f t="shared" si="301"/>
        <v>0</v>
      </c>
      <c r="G387" s="6">
        <f t="shared" si="301"/>
        <v>0</v>
      </c>
      <c r="H387" s="6">
        <f t="shared" si="301"/>
        <v>0</v>
      </c>
      <c r="I387" s="6">
        <f t="shared" si="301"/>
        <v>0</v>
      </c>
      <c r="J387" s="6">
        <f t="shared" si="301"/>
        <v>0</v>
      </c>
      <c r="K387" s="6">
        <f t="shared" si="301"/>
        <v>-1902.6000000000001</v>
      </c>
      <c r="L387" s="6">
        <f t="shared" si="301"/>
        <v>-1908.8482656341234</v>
      </c>
      <c r="M387" s="6">
        <f t="shared" si="301"/>
        <v>-3404.235130719062</v>
      </c>
      <c r="N387" s="6">
        <f t="shared" si="301"/>
        <v>4312.045425692311</v>
      </c>
      <c r="O387" s="6">
        <f t="shared" si="301"/>
        <v>2118.3017143631837</v>
      </c>
      <c r="P387" s="6">
        <f t="shared" si="301"/>
        <v>1112.5645361954719</v>
      </c>
      <c r="Q387" s="6">
        <f t="shared" si="291"/>
        <v>2995.5331734792912</v>
      </c>
      <c r="R387" s="6">
        <f t="shared" si="291"/>
        <v>0</v>
      </c>
      <c r="S387" s="6">
        <f t="shared" si="291"/>
        <v>0</v>
      </c>
      <c r="T387" s="6">
        <f aca="true" t="shared" si="302" ref="T387:Y387">T26*T369</f>
        <v>0</v>
      </c>
      <c r="U387" s="6">
        <f t="shared" si="302"/>
        <v>0</v>
      </c>
      <c r="V387" s="6">
        <f t="shared" si="302"/>
        <v>0</v>
      </c>
      <c r="W387" s="6">
        <f t="shared" si="302"/>
        <v>0</v>
      </c>
      <c r="X387" s="6">
        <f t="shared" si="302"/>
        <v>0</v>
      </c>
      <c r="Y387" s="6">
        <f t="shared" si="302"/>
        <v>0</v>
      </c>
    </row>
    <row r="388" spans="1:25" ht="12.75" customHeight="1">
      <c r="A388" s="2" t="s">
        <v>2</v>
      </c>
      <c r="B388" t="s">
        <v>11</v>
      </c>
      <c r="E388" s="6">
        <f aca="true" t="shared" si="303" ref="E388:P388">E27*E370</f>
        <v>0</v>
      </c>
      <c r="F388" s="6">
        <f t="shared" si="303"/>
        <v>0</v>
      </c>
      <c r="G388" s="6">
        <f t="shared" si="303"/>
        <v>0</v>
      </c>
      <c r="H388" s="6">
        <f t="shared" si="303"/>
        <v>0</v>
      </c>
      <c r="I388" s="6">
        <f t="shared" si="303"/>
        <v>0</v>
      </c>
      <c r="J388" s="6">
        <f t="shared" si="303"/>
        <v>0</v>
      </c>
      <c r="K388" s="6">
        <f t="shared" si="303"/>
        <v>2503.2000000000003</v>
      </c>
      <c r="L388" s="6">
        <f t="shared" si="303"/>
        <v>1519.6543469952608</v>
      </c>
      <c r="M388" s="6">
        <f t="shared" si="303"/>
        <v>-1537.536223161917</v>
      </c>
      <c r="N388" s="6">
        <f t="shared" si="303"/>
        <v>3410.2066854119525</v>
      </c>
      <c r="O388" s="6">
        <f t="shared" si="303"/>
        <v>2656.3368143372186</v>
      </c>
      <c r="P388" s="6">
        <f t="shared" si="303"/>
        <v>752.8725456751968</v>
      </c>
      <c r="Q388" s="6">
        <f t="shared" si="291"/>
        <v>2477.285977121924</v>
      </c>
      <c r="R388" s="6">
        <f t="shared" si="291"/>
        <v>0</v>
      </c>
      <c r="S388" s="6">
        <f t="shared" si="291"/>
        <v>0</v>
      </c>
      <c r="T388" s="6">
        <f aca="true" t="shared" si="304" ref="T388:Y388">T27*T370</f>
        <v>0</v>
      </c>
      <c r="U388" s="6">
        <f t="shared" si="304"/>
        <v>0</v>
      </c>
      <c r="V388" s="6">
        <f t="shared" si="304"/>
        <v>0</v>
      </c>
      <c r="W388" s="6">
        <f t="shared" si="304"/>
        <v>0</v>
      </c>
      <c r="X388" s="6">
        <f t="shared" si="304"/>
        <v>0</v>
      </c>
      <c r="Y388" s="6">
        <f t="shared" si="304"/>
        <v>0</v>
      </c>
    </row>
    <row r="389" spans="1:25" ht="12.75" customHeight="1">
      <c r="A389" s="2" t="s">
        <v>3</v>
      </c>
      <c r="B389" t="s">
        <v>12</v>
      </c>
      <c r="E389" s="6">
        <f aca="true" t="shared" si="305" ref="E389:P389">E28*E371</f>
        <v>0</v>
      </c>
      <c r="F389" s="6">
        <f t="shared" si="305"/>
        <v>0</v>
      </c>
      <c r="G389" s="6">
        <f t="shared" si="305"/>
        <v>0</v>
      </c>
      <c r="H389" s="6">
        <f t="shared" si="305"/>
        <v>0</v>
      </c>
      <c r="I389" s="6">
        <f t="shared" si="305"/>
        <v>0</v>
      </c>
      <c r="J389" s="6">
        <f t="shared" si="305"/>
        <v>0</v>
      </c>
      <c r="K389" s="6">
        <f t="shared" si="305"/>
        <v>729.6</v>
      </c>
      <c r="L389" s="6">
        <f t="shared" si="305"/>
        <v>-1378.1292856720381</v>
      </c>
      <c r="M389" s="6">
        <f t="shared" si="305"/>
        <v>-2264.0762272053303</v>
      </c>
      <c r="N389" s="6">
        <f t="shared" si="305"/>
        <v>2966.393822884557</v>
      </c>
      <c r="O389" s="6">
        <f t="shared" si="305"/>
        <v>1724.6450059964363</v>
      </c>
      <c r="P389" s="6">
        <f t="shared" si="305"/>
        <v>879.3849009616384</v>
      </c>
      <c r="Q389" s="6">
        <f t="shared" si="291"/>
        <v>2851.9690433082446</v>
      </c>
      <c r="R389" s="6">
        <f t="shared" si="291"/>
        <v>0</v>
      </c>
      <c r="S389" s="6">
        <f t="shared" si="291"/>
        <v>0</v>
      </c>
      <c r="T389" s="6">
        <f aca="true" t="shared" si="306" ref="T389:Y389">T28*T371</f>
        <v>0</v>
      </c>
      <c r="U389" s="6">
        <f t="shared" si="306"/>
        <v>0</v>
      </c>
      <c r="V389" s="6">
        <f t="shared" si="306"/>
        <v>0</v>
      </c>
      <c r="W389" s="6">
        <f t="shared" si="306"/>
        <v>0</v>
      </c>
      <c r="X389" s="6">
        <f t="shared" si="306"/>
        <v>0</v>
      </c>
      <c r="Y389" s="6">
        <f t="shared" si="306"/>
        <v>0</v>
      </c>
    </row>
    <row r="390" spans="1:25" ht="12.75" customHeight="1">
      <c r="A390" s="2" t="s">
        <v>4</v>
      </c>
      <c r="B390" t="s">
        <v>13</v>
      </c>
      <c r="E390" s="6">
        <f aca="true" t="shared" si="307" ref="E390:P390">E29*E372</f>
        <v>0</v>
      </c>
      <c r="F390" s="6">
        <f t="shared" si="307"/>
        <v>0</v>
      </c>
      <c r="G390" s="6">
        <f t="shared" si="307"/>
        <v>0</v>
      </c>
      <c r="H390" s="6">
        <f t="shared" si="307"/>
        <v>0</v>
      </c>
      <c r="I390" s="6">
        <f t="shared" si="307"/>
        <v>0</v>
      </c>
      <c r="J390" s="6">
        <f t="shared" si="307"/>
        <v>0</v>
      </c>
      <c r="K390" s="6">
        <f t="shared" si="307"/>
        <v>-1653.6000000000001</v>
      </c>
      <c r="L390" s="6">
        <f t="shared" si="307"/>
        <v>-167.0459740208531</v>
      </c>
      <c r="M390" s="6">
        <f t="shared" si="307"/>
        <v>-402.2497935948255</v>
      </c>
      <c r="N390" s="6">
        <f t="shared" si="307"/>
        <v>2643.1623475934266</v>
      </c>
      <c r="O390" s="6">
        <f t="shared" si="307"/>
        <v>1473.1107768681136</v>
      </c>
      <c r="P390" s="6">
        <f t="shared" si="307"/>
        <v>1987.6083269266935</v>
      </c>
      <c r="Q390" s="6">
        <f t="shared" si="291"/>
        <v>1892.0851057072077</v>
      </c>
      <c r="R390" s="6">
        <f t="shared" si="291"/>
        <v>0</v>
      </c>
      <c r="S390" s="6">
        <f t="shared" si="291"/>
        <v>0</v>
      </c>
      <c r="T390" s="6">
        <f aca="true" t="shared" si="308" ref="T390:Y390">T29*T372</f>
        <v>0</v>
      </c>
      <c r="U390" s="6">
        <f t="shared" si="308"/>
        <v>0</v>
      </c>
      <c r="V390" s="6">
        <f t="shared" si="308"/>
        <v>0</v>
      </c>
      <c r="W390" s="6">
        <f t="shared" si="308"/>
        <v>0</v>
      </c>
      <c r="X390" s="6">
        <f t="shared" si="308"/>
        <v>0</v>
      </c>
      <c r="Y390" s="6">
        <f t="shared" si="308"/>
        <v>0</v>
      </c>
    </row>
    <row r="391" spans="1:25" ht="12.75" customHeight="1">
      <c r="A391" s="2" t="s">
        <v>5</v>
      </c>
      <c r="B391" t="s">
        <v>14</v>
      </c>
      <c r="E391" s="6">
        <f aca="true" t="shared" si="309" ref="E391:P391">E30*E373</f>
        <v>0</v>
      </c>
      <c r="F391" s="6">
        <f t="shared" si="309"/>
        <v>0</v>
      </c>
      <c r="G391" s="6">
        <f t="shared" si="309"/>
        <v>0</v>
      </c>
      <c r="H391" s="6">
        <f t="shared" si="309"/>
        <v>0</v>
      </c>
      <c r="I391" s="6">
        <f t="shared" si="309"/>
        <v>0</v>
      </c>
      <c r="J391" s="6">
        <f t="shared" si="309"/>
        <v>0</v>
      </c>
      <c r="K391" s="6">
        <f t="shared" si="309"/>
        <v>-490.8</v>
      </c>
      <c r="L391" s="6">
        <f t="shared" si="309"/>
        <v>-1177.4421085497631</v>
      </c>
      <c r="M391" s="6">
        <f t="shared" si="309"/>
        <v>-971.7878593576202</v>
      </c>
      <c r="N391" s="6">
        <f t="shared" si="309"/>
        <v>1774.3344813853532</v>
      </c>
      <c r="O391" s="6">
        <f t="shared" si="309"/>
        <v>1176.4583003625135</v>
      </c>
      <c r="P391" s="6">
        <f t="shared" si="309"/>
        <v>574.2668676237498</v>
      </c>
      <c r="Q391" s="6">
        <f t="shared" si="291"/>
        <v>2151.530596554436</v>
      </c>
      <c r="R391" s="6">
        <f t="shared" si="291"/>
        <v>0</v>
      </c>
      <c r="S391" s="6">
        <f t="shared" si="291"/>
        <v>0</v>
      </c>
      <c r="T391" s="6">
        <f aca="true" t="shared" si="310" ref="T391:Y391">T30*T373</f>
        <v>0</v>
      </c>
      <c r="U391" s="6">
        <f t="shared" si="310"/>
        <v>0</v>
      </c>
      <c r="V391" s="6">
        <f t="shared" si="310"/>
        <v>0</v>
      </c>
      <c r="W391" s="6">
        <f t="shared" si="310"/>
        <v>0</v>
      </c>
      <c r="X391" s="6">
        <f t="shared" si="310"/>
        <v>0</v>
      </c>
      <c r="Y391" s="6">
        <f t="shared" si="310"/>
        <v>0</v>
      </c>
    </row>
    <row r="392" spans="1:25" ht="12.75" customHeight="1">
      <c r="A392" s="2" t="s">
        <v>6</v>
      </c>
      <c r="B392" t="s">
        <v>15</v>
      </c>
      <c r="E392" s="6">
        <f aca="true" t="shared" si="311" ref="E392:P392">E31*E374</f>
        <v>0</v>
      </c>
      <c r="F392" s="6">
        <f t="shared" si="311"/>
        <v>0</v>
      </c>
      <c r="G392" s="6">
        <f t="shared" si="311"/>
        <v>0</v>
      </c>
      <c r="H392" s="6">
        <f t="shared" si="311"/>
        <v>0</v>
      </c>
      <c r="I392" s="6">
        <f t="shared" si="311"/>
        <v>0</v>
      </c>
      <c r="J392" s="6">
        <f t="shared" si="311"/>
        <v>0</v>
      </c>
      <c r="K392" s="6">
        <f t="shared" si="311"/>
        <v>-1544.3999999999999</v>
      </c>
      <c r="L392" s="6">
        <f t="shared" si="311"/>
        <v>-1527.7746373990524</v>
      </c>
      <c r="M392" s="6">
        <f t="shared" si="311"/>
        <v>-504.57174647426297</v>
      </c>
      <c r="N392" s="6">
        <f t="shared" si="311"/>
        <v>1761.4969192461308</v>
      </c>
      <c r="O392" s="6">
        <f t="shared" si="311"/>
        <v>1061.9707476426715</v>
      </c>
      <c r="P392" s="6">
        <f t="shared" si="311"/>
        <v>1400.9382872160375</v>
      </c>
      <c r="Q392" s="6">
        <f t="shared" si="291"/>
        <v>771.8986191707868</v>
      </c>
      <c r="R392" s="6">
        <f t="shared" si="291"/>
        <v>0</v>
      </c>
      <c r="S392" s="6">
        <f t="shared" si="291"/>
        <v>0</v>
      </c>
      <c r="T392" s="6">
        <f aca="true" t="shared" si="312" ref="T392:Y392">T31*T374</f>
        <v>0</v>
      </c>
      <c r="U392" s="6">
        <f t="shared" si="312"/>
        <v>0</v>
      </c>
      <c r="V392" s="6">
        <f t="shared" si="312"/>
        <v>0</v>
      </c>
      <c r="W392" s="6">
        <f t="shared" si="312"/>
        <v>0</v>
      </c>
      <c r="X392" s="6">
        <f t="shared" si="312"/>
        <v>0</v>
      </c>
      <c r="Y392" s="6">
        <f t="shared" si="312"/>
        <v>0</v>
      </c>
    </row>
    <row r="393" spans="1:25" ht="12.75" customHeight="1">
      <c r="A393" s="2" t="s">
        <v>7</v>
      </c>
      <c r="B393" t="s">
        <v>16</v>
      </c>
      <c r="E393" s="6">
        <f aca="true" t="shared" si="313" ref="E393:P393">E32*E375</f>
        <v>0</v>
      </c>
      <c r="F393" s="6">
        <f t="shared" si="313"/>
        <v>0</v>
      </c>
      <c r="G393" s="6">
        <f t="shared" si="313"/>
        <v>0</v>
      </c>
      <c r="H393" s="6">
        <f t="shared" si="313"/>
        <v>0</v>
      </c>
      <c r="I393" s="6">
        <f t="shared" si="313"/>
        <v>0</v>
      </c>
      <c r="J393" s="6">
        <f t="shared" si="313"/>
        <v>0</v>
      </c>
      <c r="K393" s="6">
        <f t="shared" si="313"/>
        <v>1582.8</v>
      </c>
      <c r="L393" s="6">
        <f t="shared" si="313"/>
        <v>733.7262400568721</v>
      </c>
      <c r="M393" s="6">
        <f t="shared" si="313"/>
        <v>203.0197477766616</v>
      </c>
      <c r="N393" s="6">
        <f t="shared" si="313"/>
        <v>1634.496750940254</v>
      </c>
      <c r="O393" s="6">
        <f t="shared" si="313"/>
        <v>1734.7966116563236</v>
      </c>
      <c r="P393" s="6">
        <f t="shared" si="313"/>
        <v>737.3685805665643</v>
      </c>
      <c r="Q393" s="6">
        <f t="shared" si="291"/>
        <v>2257.7551771742696</v>
      </c>
      <c r="R393" s="6">
        <f t="shared" si="291"/>
        <v>0</v>
      </c>
      <c r="S393" s="6">
        <f t="shared" si="291"/>
        <v>0</v>
      </c>
      <c r="T393" s="6">
        <f aca="true" t="shared" si="314" ref="T393:Y393">T32*T375</f>
        <v>0</v>
      </c>
      <c r="U393" s="6">
        <f t="shared" si="314"/>
        <v>0</v>
      </c>
      <c r="V393" s="6">
        <f t="shared" si="314"/>
        <v>0</v>
      </c>
      <c r="W393" s="6">
        <f t="shared" si="314"/>
        <v>0</v>
      </c>
      <c r="X393" s="6">
        <f t="shared" si="314"/>
        <v>0</v>
      </c>
      <c r="Y393" s="6">
        <f t="shared" si="314"/>
        <v>0</v>
      </c>
    </row>
    <row r="394" spans="1:25" ht="12.75" customHeight="1">
      <c r="A394" s="2" t="s">
        <v>8</v>
      </c>
      <c r="B394" t="s">
        <v>17</v>
      </c>
      <c r="E394" s="6">
        <f aca="true" t="shared" si="315" ref="E394:P394">E33*E376</f>
        <v>0</v>
      </c>
      <c r="F394" s="6">
        <f t="shared" si="315"/>
        <v>0</v>
      </c>
      <c r="G394" s="6">
        <f t="shared" si="315"/>
        <v>0</v>
      </c>
      <c r="H394" s="6">
        <f t="shared" si="315"/>
        <v>0</v>
      </c>
      <c r="I394" s="6">
        <f t="shared" si="315"/>
        <v>0</v>
      </c>
      <c r="J394" s="6">
        <f t="shared" si="315"/>
        <v>0</v>
      </c>
      <c r="K394" s="6">
        <f t="shared" si="315"/>
        <v>-160.2</v>
      </c>
      <c r="L394" s="6">
        <f t="shared" si="315"/>
        <v>179.80643036966825</v>
      </c>
      <c r="M394" s="6">
        <f t="shared" si="315"/>
        <v>-1083.8547601303374</v>
      </c>
      <c r="N394" s="6">
        <f t="shared" si="315"/>
        <v>2092.0641443311024</v>
      </c>
      <c r="O394" s="6">
        <f t="shared" si="315"/>
        <v>1122.3164035097802</v>
      </c>
      <c r="P394" s="6">
        <f t="shared" si="315"/>
        <v>456.4367327981424</v>
      </c>
      <c r="Q394" s="6">
        <f t="shared" si="291"/>
        <v>1006.8802672085992</v>
      </c>
      <c r="R394" s="6">
        <f t="shared" si="291"/>
        <v>0</v>
      </c>
      <c r="S394" s="6">
        <f t="shared" si="291"/>
        <v>0</v>
      </c>
      <c r="T394" s="6">
        <f aca="true" t="shared" si="316" ref="T394:Y394">T33*T376</f>
        <v>0</v>
      </c>
      <c r="U394" s="6">
        <f t="shared" si="316"/>
        <v>0</v>
      </c>
      <c r="V394" s="6">
        <f t="shared" si="316"/>
        <v>0</v>
      </c>
      <c r="W394" s="6">
        <f t="shared" si="316"/>
        <v>0</v>
      </c>
      <c r="X394" s="6">
        <f t="shared" si="316"/>
        <v>0</v>
      </c>
      <c r="Y394" s="6">
        <f t="shared" si="316"/>
        <v>0</v>
      </c>
    </row>
    <row r="395" spans="1:25" ht="12.75" customHeight="1">
      <c r="A395" s="2" t="s">
        <v>28</v>
      </c>
      <c r="B395" t="s">
        <v>18</v>
      </c>
      <c r="E395" s="6">
        <f aca="true" t="shared" si="317" ref="E395:P395">E34*E377</f>
        <v>0</v>
      </c>
      <c r="F395" s="6">
        <f t="shared" si="317"/>
        <v>0</v>
      </c>
      <c r="G395" s="6">
        <f t="shared" si="317"/>
        <v>0</v>
      </c>
      <c r="H395" s="6">
        <f t="shared" si="317"/>
        <v>0</v>
      </c>
      <c r="I395" s="6">
        <f t="shared" si="317"/>
        <v>0</v>
      </c>
      <c r="J395" s="6">
        <f t="shared" si="317"/>
        <v>0</v>
      </c>
      <c r="K395" s="6">
        <f t="shared" si="317"/>
        <v>0</v>
      </c>
      <c r="L395" s="6">
        <f t="shared" si="317"/>
        <v>0</v>
      </c>
      <c r="M395" s="6">
        <f t="shared" si="317"/>
        <v>0</v>
      </c>
      <c r="N395" s="6">
        <f t="shared" si="317"/>
        <v>0</v>
      </c>
      <c r="O395" s="6">
        <f t="shared" si="317"/>
        <v>0</v>
      </c>
      <c r="P395" s="6">
        <f t="shared" si="317"/>
        <v>0</v>
      </c>
      <c r="Q395" s="6">
        <f t="shared" si="291"/>
        <v>0</v>
      </c>
      <c r="R395" s="6">
        <f t="shared" si="291"/>
        <v>0</v>
      </c>
      <c r="S395" s="6">
        <f t="shared" si="291"/>
        <v>0</v>
      </c>
      <c r="T395" s="6">
        <f aca="true" t="shared" si="318" ref="T395:Y395">T34*T377</f>
        <v>0</v>
      </c>
      <c r="U395" s="6">
        <f t="shared" si="318"/>
        <v>0</v>
      </c>
      <c r="V395" s="6">
        <f t="shared" si="318"/>
        <v>0</v>
      </c>
      <c r="W395" s="6">
        <f t="shared" si="318"/>
        <v>0</v>
      </c>
      <c r="X395" s="6">
        <f t="shared" si="318"/>
        <v>0</v>
      </c>
      <c r="Y395" s="6">
        <f t="shared" si="318"/>
        <v>0</v>
      </c>
    </row>
    <row r="396" spans="1:25" ht="12.75" customHeight="1">
      <c r="A396" s="2" t="s">
        <v>29</v>
      </c>
      <c r="E396" s="6">
        <f aca="true" t="shared" si="319" ref="E396:P396">E35*E378</f>
        <v>0</v>
      </c>
      <c r="F396" s="6">
        <f t="shared" si="319"/>
        <v>0</v>
      </c>
      <c r="G396" s="6">
        <f t="shared" si="319"/>
        <v>0</v>
      </c>
      <c r="H396" s="6">
        <f t="shared" si="319"/>
        <v>0</v>
      </c>
      <c r="I396" s="6">
        <f t="shared" si="319"/>
        <v>0</v>
      </c>
      <c r="J396" s="6">
        <f t="shared" si="319"/>
        <v>0</v>
      </c>
      <c r="K396" s="6">
        <f t="shared" si="319"/>
        <v>241.536</v>
      </c>
      <c r="L396" s="6">
        <f t="shared" si="319"/>
        <v>154.79593592599053</v>
      </c>
      <c r="M396" s="6">
        <f t="shared" si="319"/>
        <v>57.170360973907904</v>
      </c>
      <c r="N396" s="6">
        <f t="shared" si="319"/>
        <v>26.40869925782851</v>
      </c>
      <c r="O396" s="6">
        <f t="shared" si="319"/>
        <v>40.06500367102251</v>
      </c>
      <c r="P396" s="6">
        <f t="shared" si="319"/>
        <v>119.467353541079</v>
      </c>
      <c r="Q396" s="6">
        <f t="shared" si="291"/>
        <v>201.0670364799167</v>
      </c>
      <c r="R396" s="6">
        <f t="shared" si="291"/>
        <v>0</v>
      </c>
      <c r="S396" s="6">
        <f t="shared" si="291"/>
        <v>0</v>
      </c>
      <c r="T396" s="6">
        <f aca="true" t="shared" si="320" ref="T396:Y396">T35*T378</f>
        <v>0</v>
      </c>
      <c r="U396" s="6">
        <f t="shared" si="320"/>
        <v>0</v>
      </c>
      <c r="V396" s="6">
        <f t="shared" si="320"/>
        <v>0</v>
      </c>
      <c r="W396" s="6">
        <f t="shared" si="320"/>
        <v>0</v>
      </c>
      <c r="X396" s="6">
        <f t="shared" si="320"/>
        <v>0</v>
      </c>
      <c r="Y396" s="6">
        <f t="shared" si="320"/>
        <v>0</v>
      </c>
    </row>
    <row r="397" ht="12.75" customHeight="1"/>
    <row r="398" ht="12.75" customHeight="1">
      <c r="E398" s="9" t="s">
        <v>24</v>
      </c>
    </row>
    <row r="399" ht="12.75" customHeight="1"/>
    <row r="400" spans="1:25" ht="12.75" customHeight="1">
      <c r="A400" s="1" t="s">
        <v>30</v>
      </c>
      <c r="B400" t="s">
        <v>31</v>
      </c>
      <c r="E400" s="10">
        <f aca="true" t="shared" si="321" ref="E400:O414">E382+E364</f>
        <v>0</v>
      </c>
      <c r="F400" s="10">
        <f t="shared" si="321"/>
        <v>0</v>
      </c>
      <c r="G400" s="10">
        <f t="shared" si="321"/>
        <v>0</v>
      </c>
      <c r="H400" s="10">
        <f t="shared" si="321"/>
        <v>0</v>
      </c>
      <c r="I400" s="10">
        <f t="shared" si="321"/>
        <v>0</v>
      </c>
      <c r="J400" s="10">
        <f t="shared" si="321"/>
        <v>0</v>
      </c>
      <c r="K400" s="10">
        <f t="shared" si="321"/>
        <v>0</v>
      </c>
      <c r="L400" s="10">
        <f t="shared" si="321"/>
        <v>0</v>
      </c>
      <c r="M400" s="10">
        <f t="shared" si="321"/>
        <v>0</v>
      </c>
      <c r="N400" s="10">
        <f t="shared" si="321"/>
        <v>0</v>
      </c>
      <c r="O400" s="10">
        <f t="shared" si="321"/>
        <v>0</v>
      </c>
      <c r="P400" s="10">
        <f aca="true" t="shared" si="322" ref="P400:S414">P382+P364</f>
        <v>0</v>
      </c>
      <c r="Q400" s="10">
        <f t="shared" si="322"/>
        <v>0</v>
      </c>
      <c r="R400" s="10">
        <f t="shared" si="322"/>
        <v>0</v>
      </c>
      <c r="S400" s="10">
        <f t="shared" si="322"/>
        <v>0</v>
      </c>
      <c r="T400" s="10">
        <f aca="true" t="shared" si="323" ref="T400:Y400">T382+T364</f>
        <v>0</v>
      </c>
      <c r="U400" s="10">
        <f t="shared" si="323"/>
        <v>0</v>
      </c>
      <c r="V400" s="10">
        <f t="shared" si="323"/>
        <v>0</v>
      </c>
      <c r="W400" s="10">
        <f t="shared" si="323"/>
        <v>0</v>
      </c>
      <c r="X400" s="10">
        <f t="shared" si="323"/>
        <v>0</v>
      </c>
      <c r="Y400" s="10">
        <f t="shared" si="323"/>
        <v>0</v>
      </c>
    </row>
    <row r="401" spans="1:25" ht="12.75" customHeight="1">
      <c r="A401" s="1" t="s">
        <v>40</v>
      </c>
      <c r="B401" t="s">
        <v>45</v>
      </c>
      <c r="E401" s="10">
        <f t="shared" si="321"/>
        <v>0</v>
      </c>
      <c r="F401" s="10">
        <f t="shared" si="321"/>
        <v>0</v>
      </c>
      <c r="G401" s="10">
        <f t="shared" si="321"/>
        <v>0</v>
      </c>
      <c r="H401" s="10">
        <f t="shared" si="321"/>
        <v>0</v>
      </c>
      <c r="I401" s="10">
        <f t="shared" si="321"/>
        <v>0</v>
      </c>
      <c r="J401" s="10">
        <f t="shared" si="321"/>
        <v>0</v>
      </c>
      <c r="K401" s="10">
        <f t="shared" si="321"/>
        <v>0</v>
      </c>
      <c r="L401" s="10">
        <f t="shared" si="321"/>
        <v>0</v>
      </c>
      <c r="M401" s="10">
        <f t="shared" si="321"/>
        <v>0</v>
      </c>
      <c r="N401" s="10">
        <f t="shared" si="321"/>
        <v>0</v>
      </c>
      <c r="O401" s="10">
        <f t="shared" si="321"/>
        <v>0</v>
      </c>
      <c r="P401" s="10">
        <f t="shared" si="322"/>
        <v>0</v>
      </c>
      <c r="Q401" s="10">
        <f t="shared" si="322"/>
        <v>0</v>
      </c>
      <c r="R401" s="10">
        <f t="shared" si="322"/>
        <v>0</v>
      </c>
      <c r="S401" s="10">
        <f t="shared" si="322"/>
        <v>0</v>
      </c>
      <c r="T401" s="10">
        <f aca="true" t="shared" si="324" ref="T401:Y401">T383+T365</f>
        <v>0</v>
      </c>
      <c r="U401" s="10">
        <f t="shared" si="324"/>
        <v>0</v>
      </c>
      <c r="V401" s="10">
        <f t="shared" si="324"/>
        <v>0</v>
      </c>
      <c r="W401" s="10">
        <f t="shared" si="324"/>
        <v>0</v>
      </c>
      <c r="X401" s="10">
        <f t="shared" si="324"/>
        <v>0</v>
      </c>
      <c r="Y401" s="10">
        <f t="shared" si="324"/>
        <v>0</v>
      </c>
    </row>
    <row r="402" spans="1:25" ht="12.75" customHeight="1">
      <c r="A402" s="1" t="s">
        <v>41</v>
      </c>
      <c r="B402" t="s">
        <v>44</v>
      </c>
      <c r="E402" s="10">
        <f t="shared" si="321"/>
        <v>0</v>
      </c>
      <c r="F402" s="10">
        <f t="shared" si="321"/>
        <v>0</v>
      </c>
      <c r="G402" s="10">
        <f t="shared" si="321"/>
        <v>0</v>
      </c>
      <c r="H402" s="10">
        <f t="shared" si="321"/>
        <v>0</v>
      </c>
      <c r="I402" s="10">
        <f t="shared" si="321"/>
        <v>0</v>
      </c>
      <c r="J402" s="10">
        <f t="shared" si="321"/>
        <v>0</v>
      </c>
      <c r="K402" s="10">
        <f t="shared" si="321"/>
        <v>0</v>
      </c>
      <c r="L402" s="10">
        <f t="shared" si="321"/>
        <v>0</v>
      </c>
      <c r="M402" s="10">
        <f t="shared" si="321"/>
        <v>0</v>
      </c>
      <c r="N402" s="10">
        <f t="shared" si="321"/>
        <v>0</v>
      </c>
      <c r="O402" s="10">
        <f t="shared" si="321"/>
        <v>0</v>
      </c>
      <c r="P402" s="10">
        <f t="shared" si="322"/>
        <v>0</v>
      </c>
      <c r="Q402" s="10">
        <f t="shared" si="322"/>
        <v>0</v>
      </c>
      <c r="R402" s="10">
        <f t="shared" si="322"/>
        <v>0</v>
      </c>
      <c r="S402" s="10">
        <f t="shared" si="322"/>
        <v>0</v>
      </c>
      <c r="T402" s="10">
        <f aca="true" t="shared" si="325" ref="T402:Y402">T384+T366</f>
        <v>0</v>
      </c>
      <c r="U402" s="10">
        <f t="shared" si="325"/>
        <v>0</v>
      </c>
      <c r="V402" s="10">
        <f t="shared" si="325"/>
        <v>0</v>
      </c>
      <c r="W402" s="10">
        <f t="shared" si="325"/>
        <v>0</v>
      </c>
      <c r="X402" s="10">
        <f t="shared" si="325"/>
        <v>0</v>
      </c>
      <c r="Y402" s="10">
        <f t="shared" si="325"/>
        <v>0</v>
      </c>
    </row>
    <row r="403" spans="1:25" ht="12.75" customHeight="1">
      <c r="A403" s="1" t="s">
        <v>42</v>
      </c>
      <c r="B403" t="s">
        <v>43</v>
      </c>
      <c r="E403" s="10">
        <f t="shared" si="321"/>
        <v>0</v>
      </c>
      <c r="F403" s="10">
        <f t="shared" si="321"/>
        <v>0</v>
      </c>
      <c r="G403" s="10">
        <f t="shared" si="321"/>
        <v>0</v>
      </c>
      <c r="H403" s="10">
        <f t="shared" si="321"/>
        <v>0</v>
      </c>
      <c r="I403" s="10">
        <f t="shared" si="321"/>
        <v>0</v>
      </c>
      <c r="J403" s="10">
        <f t="shared" si="321"/>
        <v>0</v>
      </c>
      <c r="K403" s="10">
        <f t="shared" si="321"/>
        <v>0</v>
      </c>
      <c r="L403" s="10">
        <f t="shared" si="321"/>
        <v>0</v>
      </c>
      <c r="M403" s="10">
        <f t="shared" si="321"/>
        <v>0</v>
      </c>
      <c r="N403" s="10">
        <f t="shared" si="321"/>
        <v>0</v>
      </c>
      <c r="O403" s="10">
        <f t="shared" si="321"/>
        <v>0</v>
      </c>
      <c r="P403" s="10">
        <f t="shared" si="322"/>
        <v>0</v>
      </c>
      <c r="Q403" s="10">
        <f t="shared" si="322"/>
        <v>0</v>
      </c>
      <c r="R403" s="10">
        <f t="shared" si="322"/>
        <v>0</v>
      </c>
      <c r="S403" s="10">
        <f t="shared" si="322"/>
        <v>0</v>
      </c>
      <c r="T403" s="10">
        <f aca="true" t="shared" si="326" ref="T403:Y403">T385+T367</f>
        <v>0</v>
      </c>
      <c r="U403" s="10">
        <f t="shared" si="326"/>
        <v>0</v>
      </c>
      <c r="V403" s="10">
        <f t="shared" si="326"/>
        <v>0</v>
      </c>
      <c r="W403" s="10">
        <f t="shared" si="326"/>
        <v>0</v>
      </c>
      <c r="X403" s="10">
        <f t="shared" si="326"/>
        <v>0</v>
      </c>
      <c r="Y403" s="10">
        <f t="shared" si="326"/>
        <v>0</v>
      </c>
    </row>
    <row r="404" spans="1:25" ht="12.75" customHeight="1">
      <c r="A404" s="1" t="s">
        <v>0</v>
      </c>
      <c r="B404" t="s">
        <v>9</v>
      </c>
      <c r="E404" s="10">
        <f t="shared" si="321"/>
        <v>0</v>
      </c>
      <c r="F404" s="10">
        <f t="shared" si="321"/>
        <v>0</v>
      </c>
      <c r="G404" s="10">
        <f t="shared" si="321"/>
        <v>0</v>
      </c>
      <c r="H404" s="10">
        <f t="shared" si="321"/>
        <v>0</v>
      </c>
      <c r="I404" s="10">
        <f t="shared" si="321"/>
        <v>0</v>
      </c>
      <c r="J404" s="10">
        <f t="shared" si="321"/>
        <v>0</v>
      </c>
      <c r="K404" s="10">
        <f t="shared" si="321"/>
        <v>21807.072</v>
      </c>
      <c r="L404" s="10">
        <f t="shared" si="321"/>
        <v>21075.07690238423</v>
      </c>
      <c r="M404" s="10">
        <f t="shared" si="321"/>
        <v>19140.117123510056</v>
      </c>
      <c r="N404" s="10">
        <f t="shared" si="321"/>
        <v>16052.08769888343</v>
      </c>
      <c r="O404" s="10">
        <f t="shared" si="321"/>
        <v>19349.501806714026</v>
      </c>
      <c r="P404" s="10">
        <f t="shared" si="322"/>
        <v>21295.7503463342</v>
      </c>
      <c r="Q404" s="10">
        <f t="shared" si="322"/>
        <v>22710.58357379895</v>
      </c>
      <c r="R404" s="10">
        <f t="shared" si="322"/>
        <v>24337.917795945803</v>
      </c>
      <c r="S404" s="10">
        <f t="shared" si="322"/>
        <v>23317.77561585102</v>
      </c>
      <c r="T404" s="10">
        <f aca="true" t="shared" si="327" ref="T404:Y404">T386+T368</f>
        <v>22297.633435756237</v>
      </c>
      <c r="U404" s="10">
        <f t="shared" si="327"/>
        <v>21277.491255661447</v>
      </c>
      <c r="V404" s="10">
        <f t="shared" si="327"/>
        <v>20257.349075566657</v>
      </c>
      <c r="W404" s="10">
        <f t="shared" si="327"/>
        <v>19237.206895471863</v>
      </c>
      <c r="X404" s="10">
        <f t="shared" si="327"/>
        <v>18217.064715377073</v>
      </c>
      <c r="Y404" s="10">
        <f t="shared" si="327"/>
        <v>18217.064715377077</v>
      </c>
    </row>
    <row r="405" spans="1:25" ht="12.75" customHeight="1">
      <c r="A405" s="2" t="s">
        <v>1</v>
      </c>
      <c r="B405" t="s">
        <v>10</v>
      </c>
      <c r="E405" s="10">
        <f t="shared" si="321"/>
        <v>0</v>
      </c>
      <c r="F405" s="10">
        <f t="shared" si="321"/>
        <v>0</v>
      </c>
      <c r="G405" s="10">
        <f t="shared" si="321"/>
        <v>0</v>
      </c>
      <c r="H405" s="10">
        <f t="shared" si="321"/>
        <v>0</v>
      </c>
      <c r="I405" s="10">
        <f t="shared" si="321"/>
        <v>0</v>
      </c>
      <c r="J405" s="10">
        <f t="shared" si="321"/>
        <v>0</v>
      </c>
      <c r="K405" s="10">
        <f t="shared" si="321"/>
        <v>16097.4</v>
      </c>
      <c r="L405" s="10">
        <f t="shared" si="321"/>
        <v>15491.77402820474</v>
      </c>
      <c r="M405" s="10">
        <f t="shared" si="321"/>
        <v>12837.344691413866</v>
      </c>
      <c r="N405" s="10">
        <f t="shared" si="321"/>
        <v>18066.57628914466</v>
      </c>
      <c r="O405" s="10">
        <f t="shared" si="321"/>
        <v>19037.644480842286</v>
      </c>
      <c r="P405" s="10">
        <f t="shared" si="322"/>
        <v>19717.322666554533</v>
      </c>
      <c r="Q405" s="10">
        <f t="shared" si="322"/>
        <v>22309.09328617621</v>
      </c>
      <c r="R405" s="10">
        <f t="shared" si="322"/>
        <v>21730.283746380184</v>
      </c>
      <c r="S405" s="10">
        <f t="shared" si="322"/>
        <v>20819.442514152695</v>
      </c>
      <c r="T405" s="10">
        <f aca="true" t="shared" si="328" ref="T405:Y405">T387+T369</f>
        <v>19908.601281925214</v>
      </c>
      <c r="U405" s="10">
        <f t="shared" si="328"/>
        <v>18997.76004969772</v>
      </c>
      <c r="V405" s="10">
        <f t="shared" si="328"/>
        <v>18086.91881747023</v>
      </c>
      <c r="W405" s="10">
        <f t="shared" si="328"/>
        <v>17176.077585242736</v>
      </c>
      <c r="X405" s="10">
        <f t="shared" si="328"/>
        <v>16265.236353015247</v>
      </c>
      <c r="Y405" s="10">
        <f t="shared" si="328"/>
        <v>16265.236353015249</v>
      </c>
    </row>
    <row r="406" spans="1:25" ht="12.75" customHeight="1">
      <c r="A406" s="2" t="s">
        <v>2</v>
      </c>
      <c r="B406" t="s">
        <v>11</v>
      </c>
      <c r="E406" s="10">
        <f t="shared" si="321"/>
        <v>0</v>
      </c>
      <c r="F406" s="10">
        <f t="shared" si="321"/>
        <v>0</v>
      </c>
      <c r="G406" s="10">
        <f t="shared" si="321"/>
        <v>0</v>
      </c>
      <c r="H406" s="10">
        <f t="shared" si="321"/>
        <v>0</v>
      </c>
      <c r="I406" s="10">
        <f t="shared" si="321"/>
        <v>0</v>
      </c>
      <c r="J406" s="10">
        <f t="shared" si="321"/>
        <v>0</v>
      </c>
      <c r="K406" s="10">
        <f t="shared" si="321"/>
        <v>14503.2</v>
      </c>
      <c r="L406" s="10">
        <f t="shared" si="321"/>
        <v>13120.069209554504</v>
      </c>
      <c r="M406" s="10">
        <f t="shared" si="321"/>
        <v>9290.183658260035</v>
      </c>
      <c r="N406" s="10">
        <f t="shared" si="321"/>
        <v>12579.89392771352</v>
      </c>
      <c r="O406" s="10">
        <f t="shared" si="321"/>
        <v>13935.898658656619</v>
      </c>
      <c r="P406" s="10">
        <f t="shared" si="322"/>
        <v>13156.044632581239</v>
      </c>
      <c r="Q406" s="10">
        <f t="shared" si="322"/>
        <v>15352.992718919868</v>
      </c>
      <c r="R406" s="10">
        <f t="shared" si="322"/>
        <v>14486.855830920122</v>
      </c>
      <c r="S406" s="10">
        <f t="shared" si="322"/>
        <v>13879.628342768465</v>
      </c>
      <c r="T406" s="10">
        <f aca="true" t="shared" si="329" ref="T406:Y406">T388+T370</f>
        <v>13272.400854616808</v>
      </c>
      <c r="U406" s="10">
        <f t="shared" si="329"/>
        <v>12665.173366465147</v>
      </c>
      <c r="V406" s="10">
        <f t="shared" si="329"/>
        <v>12057.945878313487</v>
      </c>
      <c r="W406" s="10">
        <f t="shared" si="329"/>
        <v>11450.718390161825</v>
      </c>
      <c r="X406" s="10">
        <f t="shared" si="329"/>
        <v>10843.490902010164</v>
      </c>
      <c r="Y406" s="10">
        <f t="shared" si="329"/>
        <v>10843.490902010166</v>
      </c>
    </row>
    <row r="407" spans="1:25" ht="12.75" customHeight="1">
      <c r="A407" s="2" t="s">
        <v>3</v>
      </c>
      <c r="B407" t="s">
        <v>12</v>
      </c>
      <c r="E407" s="10">
        <f t="shared" si="321"/>
        <v>0</v>
      </c>
      <c r="F407" s="10">
        <f t="shared" si="321"/>
        <v>0</v>
      </c>
      <c r="G407" s="10">
        <f t="shared" si="321"/>
        <v>0</v>
      </c>
      <c r="H407" s="10">
        <f t="shared" si="321"/>
        <v>0</v>
      </c>
      <c r="I407" s="10">
        <f t="shared" si="321"/>
        <v>0</v>
      </c>
      <c r="J407" s="10">
        <f t="shared" si="321"/>
        <v>0</v>
      </c>
      <c r="K407" s="10">
        <f t="shared" si="321"/>
        <v>12729.6</v>
      </c>
      <c r="L407" s="10">
        <f t="shared" si="321"/>
        <v>10222.285576887205</v>
      </c>
      <c r="M407" s="10">
        <f t="shared" si="321"/>
        <v>8563.643654216621</v>
      </c>
      <c r="N407" s="10">
        <f t="shared" si="321"/>
        <v>12136.081065186123</v>
      </c>
      <c r="O407" s="10">
        <f t="shared" si="321"/>
        <v>13004.206850315837</v>
      </c>
      <c r="P407" s="10">
        <f t="shared" si="322"/>
        <v>13282.556987867682</v>
      </c>
      <c r="Q407" s="10">
        <f t="shared" si="322"/>
        <v>15727.675785106188</v>
      </c>
      <c r="R407" s="10">
        <f t="shared" si="322"/>
        <v>14486.855830920122</v>
      </c>
      <c r="S407" s="10">
        <f t="shared" si="322"/>
        <v>13879.628342768465</v>
      </c>
      <c r="T407" s="10">
        <f aca="true" t="shared" si="330" ref="T407:Y407">T389+T371</f>
        <v>13272.400854616808</v>
      </c>
      <c r="U407" s="10">
        <f t="shared" si="330"/>
        <v>12665.173366465147</v>
      </c>
      <c r="V407" s="10">
        <f t="shared" si="330"/>
        <v>12057.945878313487</v>
      </c>
      <c r="W407" s="10">
        <f t="shared" si="330"/>
        <v>11450.718390161825</v>
      </c>
      <c r="X407" s="10">
        <f t="shared" si="330"/>
        <v>10843.490902010164</v>
      </c>
      <c r="Y407" s="10">
        <f t="shared" si="330"/>
        <v>10843.490902010166</v>
      </c>
    </row>
    <row r="408" spans="1:25" ht="12.75" customHeight="1">
      <c r="A408" s="2" t="s">
        <v>4</v>
      </c>
      <c r="B408" t="s">
        <v>13</v>
      </c>
      <c r="E408" s="10">
        <f t="shared" si="321"/>
        <v>0</v>
      </c>
      <c r="F408" s="10">
        <f t="shared" si="321"/>
        <v>0</v>
      </c>
      <c r="G408" s="10">
        <f t="shared" si="321"/>
        <v>0</v>
      </c>
      <c r="H408" s="10">
        <f t="shared" si="321"/>
        <v>0</v>
      </c>
      <c r="I408" s="10">
        <f t="shared" si="321"/>
        <v>0</v>
      </c>
      <c r="J408" s="10">
        <f t="shared" si="321"/>
        <v>0</v>
      </c>
      <c r="K408" s="10">
        <f t="shared" si="321"/>
        <v>4346.4</v>
      </c>
      <c r="L408" s="10">
        <f t="shared" si="321"/>
        <v>5633.161457258768</v>
      </c>
      <c r="M408" s="10">
        <f t="shared" si="321"/>
        <v>5011.61014711615</v>
      </c>
      <c r="N408" s="10">
        <f t="shared" si="321"/>
        <v>7228.00596874421</v>
      </c>
      <c r="O408" s="10">
        <f t="shared" si="321"/>
        <v>7112.891699027814</v>
      </c>
      <c r="P408" s="10">
        <f t="shared" si="322"/>
        <v>8189.194370379715</v>
      </c>
      <c r="Q408" s="10">
        <f t="shared" si="322"/>
        <v>8329.93847660618</v>
      </c>
      <c r="R408" s="10">
        <f t="shared" si="322"/>
        <v>7243.427915460061</v>
      </c>
      <c r="S408" s="10">
        <f t="shared" si="322"/>
        <v>6939.814171384232</v>
      </c>
      <c r="T408" s="10">
        <f aca="true" t="shared" si="331" ref="T408:Y408">T390+T372</f>
        <v>6636.200427308404</v>
      </c>
      <c r="U408" s="10">
        <f t="shared" si="331"/>
        <v>6332.586683232574</v>
      </c>
      <c r="V408" s="10">
        <f t="shared" si="331"/>
        <v>6028.972939156743</v>
      </c>
      <c r="W408" s="10">
        <f t="shared" si="331"/>
        <v>5725.359195080912</v>
      </c>
      <c r="X408" s="10">
        <f t="shared" si="331"/>
        <v>5421.745451005082</v>
      </c>
      <c r="Y408" s="10">
        <f t="shared" si="331"/>
        <v>5421.745451005083</v>
      </c>
    </row>
    <row r="409" spans="1:25" ht="12.75" customHeight="1">
      <c r="A409" s="2" t="s">
        <v>5</v>
      </c>
      <c r="B409" t="s">
        <v>14</v>
      </c>
      <c r="E409" s="10">
        <f t="shared" si="321"/>
        <v>0</v>
      </c>
      <c r="F409" s="10">
        <f t="shared" si="321"/>
        <v>0</v>
      </c>
      <c r="G409" s="10">
        <f t="shared" si="321"/>
        <v>0</v>
      </c>
      <c r="H409" s="10">
        <f t="shared" si="321"/>
        <v>0</v>
      </c>
      <c r="I409" s="10">
        <f t="shared" si="321"/>
        <v>0</v>
      </c>
      <c r="J409" s="10">
        <f t="shared" si="321"/>
        <v>0</v>
      </c>
      <c r="K409" s="10">
        <f t="shared" si="321"/>
        <v>5509.2</v>
      </c>
      <c r="L409" s="10">
        <f t="shared" si="321"/>
        <v>4622.765322729858</v>
      </c>
      <c r="M409" s="10">
        <f t="shared" si="321"/>
        <v>4442.072081353355</v>
      </c>
      <c r="N409" s="10">
        <f t="shared" si="321"/>
        <v>6359.178102536136</v>
      </c>
      <c r="O409" s="10">
        <f t="shared" si="321"/>
        <v>6816.239222522214</v>
      </c>
      <c r="P409" s="10">
        <f t="shared" si="322"/>
        <v>6775.852911076771</v>
      </c>
      <c r="Q409" s="10">
        <f t="shared" si="322"/>
        <v>8589.383967453408</v>
      </c>
      <c r="R409" s="10">
        <f t="shared" si="322"/>
        <v>7243.427915460061</v>
      </c>
      <c r="S409" s="10">
        <f t="shared" si="322"/>
        <v>6939.814171384232</v>
      </c>
      <c r="T409" s="10">
        <f aca="true" t="shared" si="332" ref="T409:Y409">T391+T373</f>
        <v>6636.200427308404</v>
      </c>
      <c r="U409" s="10">
        <f t="shared" si="332"/>
        <v>6332.586683232574</v>
      </c>
      <c r="V409" s="10">
        <f t="shared" si="332"/>
        <v>6028.972939156743</v>
      </c>
      <c r="W409" s="10">
        <f t="shared" si="332"/>
        <v>5725.359195080912</v>
      </c>
      <c r="X409" s="10">
        <f t="shared" si="332"/>
        <v>5421.745451005082</v>
      </c>
      <c r="Y409" s="10">
        <f t="shared" si="332"/>
        <v>5421.745451005083</v>
      </c>
    </row>
    <row r="410" spans="1:25" ht="12.75" customHeight="1">
      <c r="A410" s="2" t="s">
        <v>6</v>
      </c>
      <c r="B410" t="s">
        <v>15</v>
      </c>
      <c r="E410" s="10">
        <f t="shared" si="321"/>
        <v>0</v>
      </c>
      <c r="F410" s="10">
        <f t="shared" si="321"/>
        <v>0</v>
      </c>
      <c r="G410" s="10">
        <f t="shared" si="321"/>
        <v>0</v>
      </c>
      <c r="H410" s="10">
        <f t="shared" si="321"/>
        <v>0</v>
      </c>
      <c r="I410" s="10">
        <f t="shared" si="321"/>
        <v>0</v>
      </c>
      <c r="J410" s="10">
        <f t="shared" si="321"/>
        <v>0</v>
      </c>
      <c r="K410" s="10">
        <f t="shared" si="321"/>
        <v>4455.6</v>
      </c>
      <c r="L410" s="10">
        <f t="shared" si="321"/>
        <v>4272.432793880569</v>
      </c>
      <c r="M410" s="10">
        <f t="shared" si="321"/>
        <v>4909.288194236713</v>
      </c>
      <c r="N410" s="10">
        <f t="shared" si="321"/>
        <v>6346.340540396914</v>
      </c>
      <c r="O410" s="10">
        <f t="shared" si="321"/>
        <v>6701.751669802372</v>
      </c>
      <c r="P410" s="10">
        <f t="shared" si="322"/>
        <v>7602.524330669059</v>
      </c>
      <c r="Q410" s="10">
        <f t="shared" si="322"/>
        <v>7209.751990069759</v>
      </c>
      <c r="R410" s="10">
        <f t="shared" si="322"/>
        <v>7243.427915460061</v>
      </c>
      <c r="S410" s="10">
        <f t="shared" si="322"/>
        <v>6939.814171384232</v>
      </c>
      <c r="T410" s="10">
        <f aca="true" t="shared" si="333" ref="T410:Y410">T392+T374</f>
        <v>6636.200427308404</v>
      </c>
      <c r="U410" s="10">
        <f t="shared" si="333"/>
        <v>6332.586683232574</v>
      </c>
      <c r="V410" s="10">
        <f t="shared" si="333"/>
        <v>6028.972939156743</v>
      </c>
      <c r="W410" s="10">
        <f t="shared" si="333"/>
        <v>5725.359195080912</v>
      </c>
      <c r="X410" s="10">
        <f t="shared" si="333"/>
        <v>5421.745451005082</v>
      </c>
      <c r="Y410" s="10">
        <f t="shared" si="333"/>
        <v>5421.745451005083</v>
      </c>
    </row>
    <row r="411" spans="1:25" ht="12.75" customHeight="1">
      <c r="A411" s="2" t="s">
        <v>7</v>
      </c>
      <c r="B411" t="s">
        <v>16</v>
      </c>
      <c r="E411" s="10">
        <f t="shared" si="321"/>
        <v>0</v>
      </c>
      <c r="F411" s="10">
        <f t="shared" si="321"/>
        <v>0</v>
      </c>
      <c r="G411" s="10">
        <f t="shared" si="321"/>
        <v>0</v>
      </c>
      <c r="H411" s="10">
        <f t="shared" si="321"/>
        <v>0</v>
      </c>
      <c r="I411" s="10">
        <f t="shared" si="321"/>
        <v>0</v>
      </c>
      <c r="J411" s="10">
        <f t="shared" si="321"/>
        <v>0</v>
      </c>
      <c r="K411" s="10">
        <f t="shared" si="321"/>
        <v>7582.8</v>
      </c>
      <c r="L411" s="10">
        <f t="shared" si="321"/>
        <v>6533.933671336494</v>
      </c>
      <c r="M411" s="10">
        <f t="shared" si="321"/>
        <v>5616.879688487637</v>
      </c>
      <c r="N411" s="10">
        <f t="shared" si="321"/>
        <v>6219.340372091037</v>
      </c>
      <c r="O411" s="10">
        <f t="shared" si="321"/>
        <v>7374.577533816024</v>
      </c>
      <c r="P411" s="10">
        <f t="shared" si="322"/>
        <v>6938.954624019586</v>
      </c>
      <c r="Q411" s="10">
        <f t="shared" si="322"/>
        <v>8695.608548073242</v>
      </c>
      <c r="R411" s="10">
        <f t="shared" si="322"/>
        <v>7243.427915460061</v>
      </c>
      <c r="S411" s="10">
        <f t="shared" si="322"/>
        <v>6939.814171384232</v>
      </c>
      <c r="T411" s="10">
        <f aca="true" t="shared" si="334" ref="T411:Y411">T393+T375</f>
        <v>6636.200427308404</v>
      </c>
      <c r="U411" s="10">
        <f t="shared" si="334"/>
        <v>6332.586683232574</v>
      </c>
      <c r="V411" s="10">
        <f t="shared" si="334"/>
        <v>6028.972939156743</v>
      </c>
      <c r="W411" s="10">
        <f t="shared" si="334"/>
        <v>5725.359195080912</v>
      </c>
      <c r="X411" s="10">
        <f t="shared" si="334"/>
        <v>5421.745451005082</v>
      </c>
      <c r="Y411" s="10">
        <f t="shared" si="334"/>
        <v>5421.745451005083</v>
      </c>
    </row>
    <row r="412" spans="1:25" ht="12.75" customHeight="1">
      <c r="A412" s="2" t="s">
        <v>8</v>
      </c>
      <c r="B412" t="s">
        <v>17</v>
      </c>
      <c r="E412" s="10">
        <f t="shared" si="321"/>
        <v>0</v>
      </c>
      <c r="F412" s="10">
        <f t="shared" si="321"/>
        <v>0</v>
      </c>
      <c r="G412" s="10">
        <f t="shared" si="321"/>
        <v>0</v>
      </c>
      <c r="H412" s="10">
        <f t="shared" si="321"/>
        <v>0</v>
      </c>
      <c r="I412" s="10">
        <f t="shared" si="321"/>
        <v>0</v>
      </c>
      <c r="J412" s="10">
        <f t="shared" si="321"/>
        <v>0</v>
      </c>
      <c r="K412" s="10">
        <f t="shared" si="321"/>
        <v>5839.8</v>
      </c>
      <c r="L412" s="10">
        <f t="shared" si="321"/>
        <v>5980.0138616492895</v>
      </c>
      <c r="M412" s="10">
        <f t="shared" si="321"/>
        <v>4330.005180580639</v>
      </c>
      <c r="N412" s="10">
        <f t="shared" si="321"/>
        <v>6676.907765481886</v>
      </c>
      <c r="O412" s="10">
        <f t="shared" si="321"/>
        <v>6762.09732566948</v>
      </c>
      <c r="P412" s="10">
        <f t="shared" si="322"/>
        <v>6658.022776251164</v>
      </c>
      <c r="Q412" s="10">
        <f t="shared" si="322"/>
        <v>7444.733638107571</v>
      </c>
      <c r="R412" s="10">
        <f t="shared" si="322"/>
        <v>7243.427915460061</v>
      </c>
      <c r="S412" s="10">
        <f t="shared" si="322"/>
        <v>6939.814171384232</v>
      </c>
      <c r="T412" s="10">
        <f aca="true" t="shared" si="335" ref="T412:Y412">T394+T376</f>
        <v>6636.200427308404</v>
      </c>
      <c r="U412" s="10">
        <f t="shared" si="335"/>
        <v>6332.586683232574</v>
      </c>
      <c r="V412" s="10">
        <f t="shared" si="335"/>
        <v>6028.972939156743</v>
      </c>
      <c r="W412" s="10">
        <f t="shared" si="335"/>
        <v>5725.359195080912</v>
      </c>
      <c r="X412" s="10">
        <f t="shared" si="335"/>
        <v>5421.745451005082</v>
      </c>
      <c r="Y412" s="10">
        <f t="shared" si="335"/>
        <v>5421.745451005083</v>
      </c>
    </row>
    <row r="413" spans="1:25" ht="12.75" customHeight="1">
      <c r="A413" s="2" t="s">
        <v>28</v>
      </c>
      <c r="B413" t="s">
        <v>18</v>
      </c>
      <c r="E413" s="10">
        <f t="shared" si="321"/>
        <v>0</v>
      </c>
      <c r="F413" s="10">
        <f t="shared" si="321"/>
        <v>0</v>
      </c>
      <c r="G413" s="10">
        <f t="shared" si="321"/>
        <v>0</v>
      </c>
      <c r="H413" s="10">
        <f t="shared" si="321"/>
        <v>0</v>
      </c>
      <c r="I413" s="10">
        <f t="shared" si="321"/>
        <v>0</v>
      </c>
      <c r="J413" s="10">
        <f t="shared" si="321"/>
        <v>0</v>
      </c>
      <c r="K413" s="10">
        <f t="shared" si="321"/>
        <v>0</v>
      </c>
      <c r="L413" s="10">
        <f t="shared" si="321"/>
        <v>0</v>
      </c>
      <c r="M413" s="10">
        <f t="shared" si="321"/>
        <v>0</v>
      </c>
      <c r="N413" s="10">
        <f t="shared" si="321"/>
        <v>0</v>
      </c>
      <c r="O413" s="10">
        <f t="shared" si="321"/>
        <v>0</v>
      </c>
      <c r="P413" s="10">
        <f t="shared" si="322"/>
        <v>0</v>
      </c>
      <c r="Q413" s="10">
        <f t="shared" si="322"/>
        <v>0</v>
      </c>
      <c r="R413" s="10">
        <f t="shared" si="322"/>
        <v>0</v>
      </c>
      <c r="S413" s="10">
        <f t="shared" si="322"/>
        <v>0</v>
      </c>
      <c r="T413" s="10">
        <f aca="true" t="shared" si="336" ref="T413:Y413">T395+T377</f>
        <v>0</v>
      </c>
      <c r="U413" s="10">
        <f t="shared" si="336"/>
        <v>0</v>
      </c>
      <c r="V413" s="10">
        <f t="shared" si="336"/>
        <v>0</v>
      </c>
      <c r="W413" s="10">
        <f t="shared" si="336"/>
        <v>0</v>
      </c>
      <c r="X413" s="10">
        <f t="shared" si="336"/>
        <v>0</v>
      </c>
      <c r="Y413" s="10">
        <f t="shared" si="336"/>
        <v>0</v>
      </c>
    </row>
    <row r="414" spans="1:25" ht="12.75" customHeight="1">
      <c r="A414" s="2" t="s">
        <v>29</v>
      </c>
      <c r="E414" s="10">
        <f t="shared" si="321"/>
        <v>0</v>
      </c>
      <c r="F414" s="10">
        <f t="shared" si="321"/>
        <v>0</v>
      </c>
      <c r="G414" s="10">
        <f t="shared" si="321"/>
        <v>0</v>
      </c>
      <c r="H414" s="10">
        <f t="shared" si="321"/>
        <v>0</v>
      </c>
      <c r="I414" s="10">
        <f t="shared" si="321"/>
        <v>0</v>
      </c>
      <c r="J414" s="10">
        <f t="shared" si="321"/>
        <v>0</v>
      </c>
      <c r="K414" s="10">
        <f t="shared" si="321"/>
        <v>4081.536</v>
      </c>
      <c r="L414" s="10">
        <f t="shared" si="321"/>
        <v>3866.928691944948</v>
      </c>
      <c r="M414" s="10">
        <f t="shared" si="321"/>
        <v>3522.0407230289325</v>
      </c>
      <c r="N414" s="10">
        <f t="shared" si="321"/>
        <v>2960.70861679433</v>
      </c>
      <c r="O414" s="10">
        <f t="shared" si="321"/>
        <v>3649.5247938532307</v>
      </c>
      <c r="P414" s="10">
        <f t="shared" si="322"/>
        <v>4088.482421351013</v>
      </c>
      <c r="Q414" s="10">
        <f t="shared" si="322"/>
        <v>4321.293193855259</v>
      </c>
      <c r="R414" s="10">
        <f t="shared" si="322"/>
        <v>4635.7938658944395</v>
      </c>
      <c r="S414" s="10">
        <f t="shared" si="322"/>
        <v>4441.481069685909</v>
      </c>
      <c r="T414" s="10">
        <f aca="true" t="shared" si="337" ref="T414:Y414">T396+T378</f>
        <v>4247.1682734773785</v>
      </c>
      <c r="U414" s="10">
        <f t="shared" si="337"/>
        <v>4052.855477268847</v>
      </c>
      <c r="V414" s="10">
        <f t="shared" si="337"/>
        <v>3858.5426810603158</v>
      </c>
      <c r="W414" s="10">
        <f t="shared" si="337"/>
        <v>3664.229884851784</v>
      </c>
      <c r="X414" s="10">
        <f t="shared" si="337"/>
        <v>3469.9170886432526</v>
      </c>
      <c r="Y414" s="10">
        <f t="shared" si="337"/>
        <v>3469.917088643253</v>
      </c>
    </row>
    <row r="415" ht="12.75" customHeight="1"/>
    <row r="416" spans="1:25" ht="12.75" customHeight="1">
      <c r="A416" s="2" t="s">
        <v>46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aca="true" t="shared" si="338" ref="K416:Y416">-K$17*(1-$B$8)</f>
        <v>0</v>
      </c>
      <c r="L416" s="10">
        <f t="shared" si="338"/>
        <v>0</v>
      </c>
      <c r="M416" s="10">
        <f t="shared" si="338"/>
        <v>0</v>
      </c>
      <c r="N416" s="10">
        <f t="shared" si="338"/>
        <v>0</v>
      </c>
      <c r="O416" s="10">
        <f t="shared" si="338"/>
        <v>0</v>
      </c>
      <c r="P416" s="10">
        <f t="shared" si="338"/>
        <v>0</v>
      </c>
      <c r="Q416" s="10">
        <f t="shared" si="338"/>
        <v>0</v>
      </c>
      <c r="R416" s="10">
        <f t="shared" si="338"/>
        <v>0</v>
      </c>
      <c r="S416" s="10">
        <f t="shared" si="338"/>
        <v>0</v>
      </c>
      <c r="T416" s="10">
        <f t="shared" si="338"/>
        <v>0</v>
      </c>
      <c r="U416" s="10">
        <f t="shared" si="338"/>
        <v>0</v>
      </c>
      <c r="V416" s="10">
        <f t="shared" si="338"/>
        <v>0</v>
      </c>
      <c r="W416" s="10">
        <f t="shared" si="338"/>
        <v>0</v>
      </c>
      <c r="X416" s="10">
        <f t="shared" si="338"/>
        <v>0</v>
      </c>
      <c r="Y416" s="10">
        <f t="shared" si="338"/>
        <v>0</v>
      </c>
    </row>
    <row r="417" spans="1:25" ht="12.75" customHeight="1">
      <c r="A417" s="2" t="s">
        <v>26</v>
      </c>
      <c r="F417" s="6">
        <f aca="true" t="shared" si="339" ref="F417:O417">-F358*$B$7*(1-$B$8)</f>
        <v>0</v>
      </c>
      <c r="G417" s="6">
        <f t="shared" si="339"/>
        <v>0</v>
      </c>
      <c r="H417" s="6">
        <f t="shared" si="339"/>
        <v>0</v>
      </c>
      <c r="I417" s="6">
        <f t="shared" si="339"/>
        <v>0</v>
      </c>
      <c r="J417" s="6">
        <f t="shared" si="339"/>
        <v>0</v>
      </c>
      <c r="K417" s="6">
        <f t="shared" si="339"/>
        <v>0</v>
      </c>
      <c r="L417" s="6">
        <f t="shared" si="339"/>
        <v>0</v>
      </c>
      <c r="M417" s="6">
        <f t="shared" si="339"/>
        <v>0</v>
      </c>
      <c r="N417" s="6">
        <f t="shared" si="339"/>
        <v>0</v>
      </c>
      <c r="O417" s="6">
        <f t="shared" si="339"/>
        <v>0</v>
      </c>
      <c r="P417" s="6">
        <f>-P358*$B$7*(1-$B$8)</f>
        <v>0</v>
      </c>
      <c r="Q417" s="6">
        <f>-Q358*$B$7*(1-$B$8)</f>
        <v>0</v>
      </c>
      <c r="R417" s="6">
        <f>-R358*$B$7*(1-$B$8)</f>
        <v>0</v>
      </c>
      <c r="S417" s="6">
        <f>-S358*$B$7*(1-$B$8)</f>
        <v>0</v>
      </c>
      <c r="T417" s="6">
        <f aca="true" t="shared" si="340" ref="T417:Y417">-T358*$B$7*(1-$B$8)</f>
        <v>0</v>
      </c>
      <c r="U417" s="6">
        <f t="shared" si="340"/>
        <v>0</v>
      </c>
      <c r="V417" s="6">
        <f t="shared" si="340"/>
        <v>0</v>
      </c>
      <c r="W417" s="6">
        <f t="shared" si="340"/>
        <v>0</v>
      </c>
      <c r="X417" s="6">
        <f t="shared" si="340"/>
        <v>0</v>
      </c>
      <c r="Y417" s="6">
        <f t="shared" si="340"/>
        <v>0</v>
      </c>
    </row>
    <row r="418" ht="12.75" customHeight="1"/>
    <row r="419" spans="1:25" ht="12.75" customHeight="1">
      <c r="A419" s="2" t="s">
        <v>27</v>
      </c>
      <c r="E419" s="10">
        <f>SUM(E400:E418)</f>
        <v>0</v>
      </c>
      <c r="F419" s="10">
        <f>SUM(F400:F418)</f>
        <v>0</v>
      </c>
      <c r="G419" s="10">
        <f>SUM(G400:G418)</f>
        <v>0</v>
      </c>
      <c r="H419" s="10">
        <f>SUM(H400:H418)</f>
        <v>0</v>
      </c>
      <c r="I419" s="10">
        <f>SUM(I400:I418)</f>
        <v>0</v>
      </c>
      <c r="J419" s="10">
        <f>$B$5</f>
        <v>100000</v>
      </c>
      <c r="K419" s="10">
        <f aca="true" t="shared" si="341" ref="K419:P419">SUM(K400:K418)</f>
        <v>96952.60800000001</v>
      </c>
      <c r="L419" s="10">
        <f t="shared" si="341"/>
        <v>90818.4415158306</v>
      </c>
      <c r="M419" s="10">
        <f t="shared" si="341"/>
        <v>77663.185142204</v>
      </c>
      <c r="N419" s="10">
        <f t="shared" si="341"/>
        <v>94625.12034697225</v>
      </c>
      <c r="O419" s="10">
        <f t="shared" si="341"/>
        <v>103744.3340412199</v>
      </c>
      <c r="P419" s="10">
        <f t="shared" si="341"/>
        <v>107704.70606708496</v>
      </c>
      <c r="Q419" s="10">
        <f>SUM(Q400:Q418)</f>
        <v>120691.05517816666</v>
      </c>
      <c r="R419" s="10">
        <f>SUM(R400:R418)</f>
        <v>115894.84664736099</v>
      </c>
      <c r="S419" s="10">
        <f>SUM(S400:S418)</f>
        <v>111037.02674214773</v>
      </c>
      <c r="T419" s="10">
        <f aca="true" t="shared" si="342" ref="T419:Y419">SUM(T400:T418)</f>
        <v>106179.20683693445</v>
      </c>
      <c r="U419" s="10">
        <f t="shared" si="342"/>
        <v>101321.38693172116</v>
      </c>
      <c r="V419" s="10">
        <f t="shared" si="342"/>
        <v>96463.56702650787</v>
      </c>
      <c r="W419" s="10">
        <f t="shared" si="342"/>
        <v>91605.74712129458</v>
      </c>
      <c r="X419" s="10">
        <f t="shared" si="342"/>
        <v>86747.92721608133</v>
      </c>
      <c r="Y419" s="10">
        <f t="shared" si="342"/>
        <v>86747.92721608134</v>
      </c>
    </row>
    <row r="420" ht="12.75" customHeight="1"/>
    <row r="421" ht="12.75" customHeight="1"/>
    <row r="422" ht="12.75" customHeight="1">
      <c r="A422" s="26" t="s">
        <v>57</v>
      </c>
    </row>
    <row r="423" spans="1:5" ht="12.75" customHeight="1">
      <c r="A423" s="5"/>
      <c r="E423" s="9" t="s">
        <v>22</v>
      </c>
    </row>
    <row r="424" spans="1:25" ht="12.75" customHeight="1">
      <c r="A424" s="5"/>
      <c r="B424" s="6"/>
      <c r="C424" s="24" t="s">
        <v>52</v>
      </c>
      <c r="E424" s="25">
        <f>E$20</f>
        <v>1994</v>
      </c>
      <c r="F424" s="25">
        <f aca="true" t="shared" si="343" ref="F424:Y424">F$20</f>
        <v>1995</v>
      </c>
      <c r="G424" s="25">
        <f t="shared" si="343"/>
        <v>1996</v>
      </c>
      <c r="H424" s="25">
        <f t="shared" si="343"/>
        <v>1997</v>
      </c>
      <c r="I424" s="25">
        <f t="shared" si="343"/>
        <v>1998</v>
      </c>
      <c r="J424" s="25">
        <f t="shared" si="343"/>
        <v>1999</v>
      </c>
      <c r="K424" s="25">
        <f t="shared" si="343"/>
        <v>2000</v>
      </c>
      <c r="L424" s="25">
        <f t="shared" si="343"/>
        <v>2001</v>
      </c>
      <c r="M424" s="25">
        <f t="shared" si="343"/>
        <v>2002</v>
      </c>
      <c r="N424" s="25">
        <f t="shared" si="343"/>
        <v>2003</v>
      </c>
      <c r="O424" s="25">
        <f t="shared" si="343"/>
        <v>2004</v>
      </c>
      <c r="P424" s="25">
        <f t="shared" si="343"/>
        <v>2005</v>
      </c>
      <c r="Q424" s="25">
        <f t="shared" si="343"/>
        <v>2006</v>
      </c>
      <c r="R424" s="25">
        <f t="shared" si="343"/>
        <v>2007</v>
      </c>
      <c r="S424" s="25">
        <f t="shared" si="343"/>
        <v>2008</v>
      </c>
      <c r="T424" s="25">
        <f t="shared" si="343"/>
        <v>2009</v>
      </c>
      <c r="U424" s="25">
        <f t="shared" si="343"/>
        <v>2010</v>
      </c>
      <c r="V424" s="25">
        <f t="shared" si="343"/>
        <v>2011</v>
      </c>
      <c r="W424" s="25">
        <f t="shared" si="343"/>
        <v>2012</v>
      </c>
      <c r="X424" s="25">
        <f t="shared" si="343"/>
        <v>2013</v>
      </c>
      <c r="Y424" s="25">
        <f t="shared" si="343"/>
        <v>2014</v>
      </c>
    </row>
    <row r="425" spans="2:25" ht="12.75" customHeight="1">
      <c r="B425" s="6"/>
      <c r="C425" s="5" t="s">
        <v>22</v>
      </c>
      <c r="E425" s="6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aca="true" t="shared" si="344" ref="K425:P425">J486</f>
        <v>100000</v>
      </c>
      <c r="L425" s="10">
        <f t="shared" si="344"/>
        <v>116882.20800000001</v>
      </c>
      <c r="M425" s="10">
        <f t="shared" si="344"/>
        <v>125543.54960556711</v>
      </c>
      <c r="N425" s="10">
        <f t="shared" si="344"/>
        <v>126170.04106936992</v>
      </c>
      <c r="O425" s="10">
        <f t="shared" si="344"/>
        <v>155566.5502488735</v>
      </c>
      <c r="P425" s="10">
        <f t="shared" si="344"/>
        <v>186791.6642574012</v>
      </c>
      <c r="Q425" s="10">
        <f>P486</f>
        <v>199588.4317953085</v>
      </c>
      <c r="R425" s="10">
        <f>Q486</f>
        <v>248572.8286269502</v>
      </c>
      <c r="S425" s="10">
        <f>R486</f>
        <v>243776.62009614453</v>
      </c>
      <c r="T425" s="10">
        <f aca="true" t="shared" si="345" ref="T425:Y425">S486</f>
        <v>238918.80019093127</v>
      </c>
      <c r="U425" s="10">
        <f t="shared" si="345"/>
        <v>234060.98028571802</v>
      </c>
      <c r="V425" s="10">
        <f t="shared" si="345"/>
        <v>229203.16038050473</v>
      </c>
      <c r="W425" s="10">
        <f t="shared" si="345"/>
        <v>224345.34047529148</v>
      </c>
      <c r="X425" s="10">
        <f t="shared" si="345"/>
        <v>219487.52057007822</v>
      </c>
      <c r="Y425" s="10">
        <f t="shared" si="345"/>
        <v>214629.70066486497</v>
      </c>
    </row>
    <row r="426" spans="2:25" ht="12.75" customHeight="1">
      <c r="B426" s="6"/>
      <c r="C426" s="5" t="s">
        <v>25</v>
      </c>
      <c r="E426" s="9"/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aca="true" t="shared" si="346" ref="K426:Y426">-K$17*$B$8</f>
        <v>-4000</v>
      </c>
      <c r="L426" s="10">
        <f t="shared" si="346"/>
        <v>-4149.289099526066</v>
      </c>
      <c r="M426" s="10">
        <f t="shared" si="346"/>
        <v>-4196.682464454975</v>
      </c>
      <c r="N426" s="10">
        <f t="shared" si="346"/>
        <v>-4305.687203791468</v>
      </c>
      <c r="O426" s="10">
        <f t="shared" si="346"/>
        <v>-4388.62559241706</v>
      </c>
      <c r="P426" s="10">
        <f t="shared" si="346"/>
        <v>-4518.957345971562</v>
      </c>
      <c r="Q426" s="10">
        <f t="shared" si="346"/>
        <v>-4699.05213270142</v>
      </c>
      <c r="R426" s="10">
        <f t="shared" si="346"/>
        <v>-4796.208530805686</v>
      </c>
      <c r="S426" s="10">
        <f t="shared" si="346"/>
        <v>-4857.819905213269</v>
      </c>
      <c r="T426" s="10">
        <f t="shared" si="346"/>
        <v>-4857.819905213269</v>
      </c>
      <c r="U426" s="10">
        <f t="shared" si="346"/>
        <v>-4857.819905213269</v>
      </c>
      <c r="V426" s="10">
        <f t="shared" si="346"/>
        <v>-4857.819905213269</v>
      </c>
      <c r="W426" s="10">
        <f t="shared" si="346"/>
        <v>-4857.819905213269</v>
      </c>
      <c r="X426" s="10">
        <f t="shared" si="346"/>
        <v>-4857.819905213269</v>
      </c>
      <c r="Y426" s="10">
        <f t="shared" si="346"/>
        <v>0</v>
      </c>
    </row>
    <row r="427" spans="2:25" ht="12.75" customHeight="1">
      <c r="B427" s="6"/>
      <c r="C427" s="5" t="s">
        <v>48</v>
      </c>
      <c r="E427" s="9"/>
      <c r="F427" s="6">
        <f aca="true" t="shared" si="347" ref="F427:O427">-F425*$B$7*$B$8</f>
        <v>0</v>
      </c>
      <c r="G427" s="6">
        <f t="shared" si="347"/>
        <v>0</v>
      </c>
      <c r="H427" s="6">
        <f t="shared" si="347"/>
        <v>0</v>
      </c>
      <c r="I427" s="6">
        <f t="shared" si="347"/>
        <v>0</v>
      </c>
      <c r="J427" s="6">
        <f t="shared" si="347"/>
        <v>0</v>
      </c>
      <c r="K427" s="6">
        <f t="shared" si="347"/>
        <v>0</v>
      </c>
      <c r="L427" s="6">
        <f t="shared" si="347"/>
        <v>0</v>
      </c>
      <c r="M427" s="6">
        <f t="shared" si="347"/>
        <v>0</v>
      </c>
      <c r="N427" s="6">
        <f t="shared" si="347"/>
        <v>0</v>
      </c>
      <c r="O427" s="6">
        <f t="shared" si="347"/>
        <v>0</v>
      </c>
      <c r="P427" s="6">
        <f>-P425*$B$7*$B$8</f>
        <v>0</v>
      </c>
      <c r="Q427" s="6">
        <f>-Q425*$B$7*$B$8</f>
        <v>0</v>
      </c>
      <c r="R427" s="6">
        <f>-R425*$B$7*$B$8</f>
        <v>0</v>
      </c>
      <c r="S427" s="6">
        <f>-S425*$B$7*$B$8</f>
        <v>0</v>
      </c>
      <c r="T427" s="6">
        <f aca="true" t="shared" si="348" ref="T427:Y427">-T425*$B$7*$B$8</f>
        <v>0</v>
      </c>
      <c r="U427" s="6">
        <f t="shared" si="348"/>
        <v>0</v>
      </c>
      <c r="V427" s="6">
        <f t="shared" si="348"/>
        <v>0</v>
      </c>
      <c r="W427" s="6">
        <f t="shared" si="348"/>
        <v>0</v>
      </c>
      <c r="X427" s="6">
        <f t="shared" si="348"/>
        <v>0</v>
      </c>
      <c r="Y427" s="6">
        <f t="shared" si="348"/>
        <v>0</v>
      </c>
    </row>
    <row r="428" spans="2:25" ht="12.75" customHeight="1">
      <c r="B428" s="6"/>
      <c r="C428" s="5" t="s">
        <v>49</v>
      </c>
      <c r="E428" s="9"/>
      <c r="F428" s="10">
        <f aca="true" t="shared" si="349" ref="F428:P428">SUM(F425:F427)</f>
        <v>0</v>
      </c>
      <c r="G428" s="10">
        <f t="shared" si="349"/>
        <v>0</v>
      </c>
      <c r="H428" s="10">
        <f t="shared" si="349"/>
        <v>0</v>
      </c>
      <c r="I428" s="10">
        <f t="shared" si="349"/>
        <v>0</v>
      </c>
      <c r="J428" s="10">
        <f t="shared" si="349"/>
        <v>0</v>
      </c>
      <c r="K428" s="10">
        <f t="shared" si="349"/>
        <v>96000</v>
      </c>
      <c r="L428" s="10">
        <f t="shared" si="349"/>
        <v>112732.91890047395</v>
      </c>
      <c r="M428" s="10">
        <f t="shared" si="349"/>
        <v>121346.86714111213</v>
      </c>
      <c r="N428" s="10">
        <f t="shared" si="349"/>
        <v>121864.35386557845</v>
      </c>
      <c r="O428" s="10">
        <f t="shared" si="349"/>
        <v>151177.92465645645</v>
      </c>
      <c r="P428" s="10">
        <f t="shared" si="349"/>
        <v>182272.70691142962</v>
      </c>
      <c r="Q428" s="10">
        <f>SUM(Q425:Q427)</f>
        <v>194889.3796626071</v>
      </c>
      <c r="R428" s="10">
        <f>SUM(R425:R427)</f>
        <v>243776.62009614453</v>
      </c>
      <c r="S428" s="10">
        <f>SUM(S425:S427)</f>
        <v>238918.80019093127</v>
      </c>
      <c r="T428" s="10">
        <f aca="true" t="shared" si="350" ref="T428:Y428">SUM(T425:T427)</f>
        <v>234060.98028571802</v>
      </c>
      <c r="U428" s="10">
        <f t="shared" si="350"/>
        <v>229203.16038050476</v>
      </c>
      <c r="V428" s="10">
        <f t="shared" si="350"/>
        <v>224345.34047529148</v>
      </c>
      <c r="W428" s="10">
        <f t="shared" si="350"/>
        <v>219487.52057007822</v>
      </c>
      <c r="X428" s="10">
        <f t="shared" si="350"/>
        <v>214629.70066486497</v>
      </c>
      <c r="Y428" s="10">
        <f t="shared" si="350"/>
        <v>214629.70066486497</v>
      </c>
    </row>
    <row r="429" spans="1:5" ht="12.75" customHeight="1">
      <c r="A429" s="5"/>
      <c r="B429" s="6"/>
      <c r="E429" s="9"/>
    </row>
    <row r="430" ht="12.75" customHeight="1">
      <c r="C430" s="7" t="s">
        <v>21</v>
      </c>
    </row>
    <row r="431" spans="1:25" ht="12.75" customHeight="1">
      <c r="A431" s="1" t="s">
        <v>30</v>
      </c>
      <c r="B431" t="s">
        <v>31</v>
      </c>
      <c r="C431" s="23">
        <v>0</v>
      </c>
      <c r="E431" s="6">
        <f>E$428*$C431</f>
        <v>0</v>
      </c>
      <c r="F431" s="6">
        <f>F$428*$C431</f>
        <v>0</v>
      </c>
      <c r="G431" s="6">
        <f>G$428*$C431</f>
        <v>0</v>
      </c>
      <c r="H431" s="6">
        <f>H$428*$C431</f>
        <v>0</v>
      </c>
      <c r="I431" s="6">
        <f>I$428*$C431</f>
        <v>0</v>
      </c>
      <c r="J431" s="6">
        <f>J$428*$C431</f>
        <v>0</v>
      </c>
      <c r="K431" s="6">
        <f>K$428*$C431</f>
        <v>0</v>
      </c>
      <c r="L431" s="6">
        <f>L$428*$C431</f>
        <v>0</v>
      </c>
      <c r="M431" s="6">
        <f>M$428*$C431</f>
        <v>0</v>
      </c>
      <c r="N431" s="6">
        <f>N$428*$C431</f>
        <v>0</v>
      </c>
      <c r="O431" s="6">
        <f>O$428*$C431</f>
        <v>0</v>
      </c>
      <c r="P431" s="6">
        <f>P$428*$C431</f>
        <v>0</v>
      </c>
      <c r="Q431" s="6">
        <f>Q$428*$C431</f>
        <v>0</v>
      </c>
      <c r="R431" s="6">
        <f>R$428*$C431</f>
        <v>0</v>
      </c>
      <c r="S431" s="6">
        <f>S$428*$C431</f>
        <v>0</v>
      </c>
      <c r="T431" s="6">
        <f>T$428*$C431</f>
        <v>0</v>
      </c>
      <c r="U431" s="6">
        <f>U$428*$C431</f>
        <v>0</v>
      </c>
      <c r="V431" s="6">
        <f>V$428*$C431</f>
        <v>0</v>
      </c>
      <c r="W431" s="6">
        <f>W$428*$C431</f>
        <v>0</v>
      </c>
      <c r="X431" s="6">
        <f>X$428*$C431</f>
        <v>0</v>
      </c>
      <c r="Y431" s="6">
        <f>Y$428*$C431</f>
        <v>0</v>
      </c>
    </row>
    <row r="432" spans="1:25" ht="12.75" customHeight="1">
      <c r="A432" s="1" t="s">
        <v>40</v>
      </c>
      <c r="B432" t="s">
        <v>45</v>
      </c>
      <c r="C432" s="23">
        <v>0</v>
      </c>
      <c r="E432" s="6">
        <f aca="true" t="shared" si="351" ref="E432:T445">E$428*$C432</f>
        <v>0</v>
      </c>
      <c r="F432" s="6">
        <f t="shared" si="351"/>
        <v>0</v>
      </c>
      <c r="G432" s="6">
        <f t="shared" si="351"/>
        <v>0</v>
      </c>
      <c r="H432" s="6">
        <f t="shared" si="351"/>
        <v>0</v>
      </c>
      <c r="I432" s="6">
        <f t="shared" si="351"/>
        <v>0</v>
      </c>
      <c r="J432" s="6">
        <f t="shared" si="351"/>
        <v>0</v>
      </c>
      <c r="K432" s="6">
        <f t="shared" si="351"/>
        <v>0</v>
      </c>
      <c r="L432" s="6">
        <f t="shared" si="351"/>
        <v>0</v>
      </c>
      <c r="M432" s="6">
        <f t="shared" si="351"/>
        <v>0</v>
      </c>
      <c r="N432" s="6">
        <f t="shared" si="351"/>
        <v>0</v>
      </c>
      <c r="O432" s="6">
        <f t="shared" si="351"/>
        <v>0</v>
      </c>
      <c r="P432" s="6">
        <f t="shared" si="351"/>
        <v>0</v>
      </c>
      <c r="Q432" s="6">
        <f t="shared" si="351"/>
        <v>0</v>
      </c>
      <c r="R432" s="6">
        <f t="shared" si="351"/>
        <v>0</v>
      </c>
      <c r="S432" s="6">
        <f t="shared" si="351"/>
        <v>0</v>
      </c>
      <c r="T432" s="6">
        <f t="shared" si="351"/>
        <v>0</v>
      </c>
      <c r="U432" s="6">
        <f>U$428*$C432</f>
        <v>0</v>
      </c>
      <c r="V432" s="6">
        <f>V$428*$C432</f>
        <v>0</v>
      </c>
      <c r="W432" s="6">
        <f>W$428*$C432</f>
        <v>0</v>
      </c>
      <c r="X432" s="6">
        <f>X$428*$C432</f>
        <v>0</v>
      </c>
      <c r="Y432" s="6">
        <f>Y$428*$C432</f>
        <v>0</v>
      </c>
    </row>
    <row r="433" spans="1:25" ht="12.75" customHeight="1">
      <c r="A433" s="1" t="s">
        <v>41</v>
      </c>
      <c r="B433" t="s">
        <v>44</v>
      </c>
      <c r="C433" s="23">
        <v>0</v>
      </c>
      <c r="E433" s="6">
        <f t="shared" si="351"/>
        <v>0</v>
      </c>
      <c r="F433" s="6">
        <f t="shared" si="351"/>
        <v>0</v>
      </c>
      <c r="G433" s="6">
        <f t="shared" si="351"/>
        <v>0</v>
      </c>
      <c r="H433" s="6">
        <f t="shared" si="351"/>
        <v>0</v>
      </c>
      <c r="I433" s="6">
        <f t="shared" si="351"/>
        <v>0</v>
      </c>
      <c r="J433" s="6">
        <f t="shared" si="351"/>
        <v>0</v>
      </c>
      <c r="K433" s="6">
        <f t="shared" si="351"/>
        <v>0</v>
      </c>
      <c r="L433" s="6">
        <f t="shared" si="351"/>
        <v>0</v>
      </c>
      <c r="M433" s="6">
        <f t="shared" si="351"/>
        <v>0</v>
      </c>
      <c r="N433" s="6">
        <f t="shared" si="351"/>
        <v>0</v>
      </c>
      <c r="O433" s="6">
        <f t="shared" si="351"/>
        <v>0</v>
      </c>
      <c r="P433" s="6">
        <f t="shared" si="351"/>
        <v>0</v>
      </c>
      <c r="Q433" s="6">
        <f t="shared" si="351"/>
        <v>0</v>
      </c>
      <c r="R433" s="6">
        <f t="shared" si="351"/>
        <v>0</v>
      </c>
      <c r="S433" s="6">
        <f t="shared" si="351"/>
        <v>0</v>
      </c>
      <c r="T433" s="6">
        <f>T$428*$C433</f>
        <v>0</v>
      </c>
      <c r="U433" s="6">
        <f>U$428*$C433</f>
        <v>0</v>
      </c>
      <c r="V433" s="6">
        <f>V$428*$C433</f>
        <v>0</v>
      </c>
      <c r="W433" s="6">
        <f>W$428*$C433</f>
        <v>0</v>
      </c>
      <c r="X433" s="6">
        <f>X$428*$C433</f>
        <v>0</v>
      </c>
      <c r="Y433" s="6">
        <f>Y$428*$C433</f>
        <v>0</v>
      </c>
    </row>
    <row r="434" spans="1:25" ht="12.75" customHeight="1">
      <c r="A434" s="1" t="s">
        <v>42</v>
      </c>
      <c r="B434" t="s">
        <v>43</v>
      </c>
      <c r="C434" s="23">
        <v>0</v>
      </c>
      <c r="E434" s="6">
        <f t="shared" si="351"/>
        <v>0</v>
      </c>
      <c r="F434" s="6">
        <f t="shared" si="351"/>
        <v>0</v>
      </c>
      <c r="G434" s="6">
        <f t="shared" si="351"/>
        <v>0</v>
      </c>
      <c r="H434" s="6">
        <f t="shared" si="351"/>
        <v>0</v>
      </c>
      <c r="I434" s="6">
        <f t="shared" si="351"/>
        <v>0</v>
      </c>
      <c r="J434" s="6">
        <f t="shared" si="351"/>
        <v>0</v>
      </c>
      <c r="K434" s="6">
        <f t="shared" si="351"/>
        <v>0</v>
      </c>
      <c r="L434" s="6">
        <f t="shared" si="351"/>
        <v>0</v>
      </c>
      <c r="M434" s="6">
        <f t="shared" si="351"/>
        <v>0</v>
      </c>
      <c r="N434" s="6">
        <f t="shared" si="351"/>
        <v>0</v>
      </c>
      <c r="O434" s="6">
        <f t="shared" si="351"/>
        <v>0</v>
      </c>
      <c r="P434" s="6">
        <f t="shared" si="351"/>
        <v>0</v>
      </c>
      <c r="Q434" s="6">
        <f t="shared" si="351"/>
        <v>0</v>
      </c>
      <c r="R434" s="6">
        <f t="shared" si="351"/>
        <v>0</v>
      </c>
      <c r="S434" s="6">
        <f t="shared" si="351"/>
        <v>0</v>
      </c>
      <c r="T434" s="6">
        <f>T$428*$C434</f>
        <v>0</v>
      </c>
      <c r="U434" s="6">
        <f>U$428*$C434</f>
        <v>0</v>
      </c>
      <c r="V434" s="6">
        <f>V$428*$C434</f>
        <v>0</v>
      </c>
      <c r="W434" s="6">
        <f>W$428*$C434</f>
        <v>0</v>
      </c>
      <c r="X434" s="6">
        <f>X$428*$C434</f>
        <v>0</v>
      </c>
      <c r="Y434" s="6">
        <f>Y$428*$C434</f>
        <v>0</v>
      </c>
    </row>
    <row r="435" spans="1:25" ht="12.75" customHeight="1">
      <c r="A435" s="1" t="s">
        <v>0</v>
      </c>
      <c r="B435" t="s">
        <v>9</v>
      </c>
      <c r="C435" s="23">
        <v>0.21</v>
      </c>
      <c r="E435" s="6">
        <f t="shared" si="351"/>
        <v>0</v>
      </c>
      <c r="F435" s="6">
        <f t="shared" si="351"/>
        <v>0</v>
      </c>
      <c r="G435" s="6">
        <f t="shared" si="351"/>
        <v>0</v>
      </c>
      <c r="H435" s="6">
        <f t="shared" si="351"/>
        <v>0</v>
      </c>
      <c r="I435" s="6">
        <f t="shared" si="351"/>
        <v>0</v>
      </c>
      <c r="J435" s="6">
        <f t="shared" si="351"/>
        <v>0</v>
      </c>
      <c r="K435" s="6">
        <f t="shared" si="351"/>
        <v>20160</v>
      </c>
      <c r="L435" s="6">
        <f t="shared" si="351"/>
        <v>23673.91296909953</v>
      </c>
      <c r="M435" s="6">
        <f t="shared" si="351"/>
        <v>25482.842099633548</v>
      </c>
      <c r="N435" s="6">
        <f t="shared" si="351"/>
        <v>25591.514311771472</v>
      </c>
      <c r="O435" s="6">
        <f t="shared" si="351"/>
        <v>31747.364177855852</v>
      </c>
      <c r="P435" s="6">
        <f t="shared" si="351"/>
        <v>38277.26845140022</v>
      </c>
      <c r="Q435" s="6">
        <f t="shared" si="351"/>
        <v>40926.76972914749</v>
      </c>
      <c r="R435" s="6">
        <f t="shared" si="351"/>
        <v>51193.09022019035</v>
      </c>
      <c r="S435" s="6">
        <f t="shared" si="351"/>
        <v>50172.948040095565</v>
      </c>
      <c r="T435" s="6">
        <f>T$428*$C435</f>
        <v>49152.80586000078</v>
      </c>
      <c r="U435" s="6">
        <f>U$428*$C435</f>
        <v>48132.663679906</v>
      </c>
      <c r="V435" s="6">
        <f>V$428*$C435</f>
        <v>47112.521499811206</v>
      </c>
      <c r="W435" s="6">
        <f>W$428*$C435</f>
        <v>46092.37931971643</v>
      </c>
      <c r="X435" s="6">
        <f>X$428*$C435</f>
        <v>45072.23713962164</v>
      </c>
      <c r="Y435" s="6">
        <f>Y$428*$C435</f>
        <v>45072.23713962164</v>
      </c>
    </row>
    <row r="436" spans="1:25" ht="12.75" customHeight="1">
      <c r="A436" s="2" t="s">
        <v>1</v>
      </c>
      <c r="B436" t="s">
        <v>10</v>
      </c>
      <c r="C436" s="23">
        <v>0</v>
      </c>
      <c r="E436" s="6">
        <f t="shared" si="351"/>
        <v>0</v>
      </c>
      <c r="F436" s="6">
        <f t="shared" si="351"/>
        <v>0</v>
      </c>
      <c r="G436" s="6">
        <f t="shared" si="351"/>
        <v>0</v>
      </c>
      <c r="H436" s="6">
        <f t="shared" si="351"/>
        <v>0</v>
      </c>
      <c r="I436" s="6">
        <f t="shared" si="351"/>
        <v>0</v>
      </c>
      <c r="J436" s="6">
        <f t="shared" si="351"/>
        <v>0</v>
      </c>
      <c r="K436" s="6">
        <f t="shared" si="351"/>
        <v>0</v>
      </c>
      <c r="L436" s="6">
        <f t="shared" si="351"/>
        <v>0</v>
      </c>
      <c r="M436" s="6">
        <f t="shared" si="351"/>
        <v>0</v>
      </c>
      <c r="N436" s="6">
        <f t="shared" si="351"/>
        <v>0</v>
      </c>
      <c r="O436" s="6">
        <f t="shared" si="351"/>
        <v>0</v>
      </c>
      <c r="P436" s="6">
        <f t="shared" si="351"/>
        <v>0</v>
      </c>
      <c r="Q436" s="6">
        <f t="shared" si="351"/>
        <v>0</v>
      </c>
      <c r="R436" s="6">
        <f t="shared" si="351"/>
        <v>0</v>
      </c>
      <c r="S436" s="6">
        <f t="shared" si="351"/>
        <v>0</v>
      </c>
      <c r="T436" s="6">
        <f>T$428*$C436</f>
        <v>0</v>
      </c>
      <c r="U436" s="6">
        <f>U$428*$C436</f>
        <v>0</v>
      </c>
      <c r="V436" s="6">
        <f>V$428*$C436</f>
        <v>0</v>
      </c>
      <c r="W436" s="6">
        <f>W$428*$C436</f>
        <v>0</v>
      </c>
      <c r="X436" s="6">
        <f>X$428*$C436</f>
        <v>0</v>
      </c>
      <c r="Y436" s="6">
        <f>Y$428*$C436</f>
        <v>0</v>
      </c>
    </row>
    <row r="437" spans="1:25" ht="12.75" customHeight="1">
      <c r="A437" s="2" t="s">
        <v>2</v>
      </c>
      <c r="B437" t="s">
        <v>11</v>
      </c>
      <c r="C437" s="23">
        <v>0</v>
      </c>
      <c r="E437" s="6">
        <f t="shared" si="351"/>
        <v>0</v>
      </c>
      <c r="F437" s="6">
        <f t="shared" si="351"/>
        <v>0</v>
      </c>
      <c r="G437" s="6">
        <f t="shared" si="351"/>
        <v>0</v>
      </c>
      <c r="H437" s="6">
        <f t="shared" si="351"/>
        <v>0</v>
      </c>
      <c r="I437" s="6">
        <f t="shared" si="351"/>
        <v>0</v>
      </c>
      <c r="J437" s="6">
        <f t="shared" si="351"/>
        <v>0</v>
      </c>
      <c r="K437" s="6">
        <f t="shared" si="351"/>
        <v>0</v>
      </c>
      <c r="L437" s="6">
        <f t="shared" si="351"/>
        <v>0</v>
      </c>
      <c r="M437" s="6">
        <f t="shared" si="351"/>
        <v>0</v>
      </c>
      <c r="N437" s="6">
        <f t="shared" si="351"/>
        <v>0</v>
      </c>
      <c r="O437" s="6">
        <f t="shared" si="351"/>
        <v>0</v>
      </c>
      <c r="P437" s="6">
        <f t="shared" si="351"/>
        <v>0</v>
      </c>
      <c r="Q437" s="6">
        <f t="shared" si="351"/>
        <v>0</v>
      </c>
      <c r="R437" s="6">
        <f t="shared" si="351"/>
        <v>0</v>
      </c>
      <c r="S437" s="6">
        <f t="shared" si="351"/>
        <v>0</v>
      </c>
      <c r="T437" s="6">
        <f>T$428*$C437</f>
        <v>0</v>
      </c>
      <c r="U437" s="6">
        <f>U$428*$C437</f>
        <v>0</v>
      </c>
      <c r="V437" s="6">
        <f>V$428*$C437</f>
        <v>0</v>
      </c>
      <c r="W437" s="6">
        <f>W$428*$C437</f>
        <v>0</v>
      </c>
      <c r="X437" s="6">
        <f>X$428*$C437</f>
        <v>0</v>
      </c>
      <c r="Y437" s="6">
        <f>Y$428*$C437</f>
        <v>0</v>
      </c>
    </row>
    <row r="438" spans="1:25" ht="12.75" customHeight="1">
      <c r="A438" s="2" t="s">
        <v>3</v>
      </c>
      <c r="B438" t="s">
        <v>12</v>
      </c>
      <c r="C438" s="23">
        <v>0</v>
      </c>
      <c r="E438" s="6">
        <f t="shared" si="351"/>
        <v>0</v>
      </c>
      <c r="F438" s="6">
        <f t="shared" si="351"/>
        <v>0</v>
      </c>
      <c r="G438" s="6">
        <f t="shared" si="351"/>
        <v>0</v>
      </c>
      <c r="H438" s="6">
        <f t="shared" si="351"/>
        <v>0</v>
      </c>
      <c r="I438" s="6">
        <f t="shared" si="351"/>
        <v>0</v>
      </c>
      <c r="J438" s="6">
        <f t="shared" si="351"/>
        <v>0</v>
      </c>
      <c r="K438" s="6">
        <f t="shared" si="351"/>
        <v>0</v>
      </c>
      <c r="L438" s="6">
        <f t="shared" si="351"/>
        <v>0</v>
      </c>
      <c r="M438" s="6">
        <f t="shared" si="351"/>
        <v>0</v>
      </c>
      <c r="N438" s="6">
        <f t="shared" si="351"/>
        <v>0</v>
      </c>
      <c r="O438" s="6">
        <f t="shared" si="351"/>
        <v>0</v>
      </c>
      <c r="P438" s="6">
        <f t="shared" si="351"/>
        <v>0</v>
      </c>
      <c r="Q438" s="6">
        <f t="shared" si="351"/>
        <v>0</v>
      </c>
      <c r="R438" s="6">
        <f t="shared" si="351"/>
        <v>0</v>
      </c>
      <c r="S438" s="6">
        <f t="shared" si="351"/>
        <v>0</v>
      </c>
      <c r="T438" s="6">
        <f>T$428*$C438</f>
        <v>0</v>
      </c>
      <c r="U438" s="6">
        <f>U$428*$C438</f>
        <v>0</v>
      </c>
      <c r="V438" s="6">
        <f>V$428*$C438</f>
        <v>0</v>
      </c>
      <c r="W438" s="6">
        <f>W$428*$C438</f>
        <v>0</v>
      </c>
      <c r="X438" s="6">
        <f>X$428*$C438</f>
        <v>0</v>
      </c>
      <c r="Y438" s="6">
        <f>Y$428*$C438</f>
        <v>0</v>
      </c>
    </row>
    <row r="439" spans="1:25" ht="12.75" customHeight="1">
      <c r="A439" s="2" t="s">
        <v>4</v>
      </c>
      <c r="B439" t="s">
        <v>13</v>
      </c>
      <c r="C439" s="23">
        <v>0</v>
      </c>
      <c r="E439" s="6">
        <f t="shared" si="351"/>
        <v>0</v>
      </c>
      <c r="F439" s="6">
        <f t="shared" si="351"/>
        <v>0</v>
      </c>
      <c r="G439" s="6">
        <f t="shared" si="351"/>
        <v>0</v>
      </c>
      <c r="H439" s="6">
        <f t="shared" si="351"/>
        <v>0</v>
      </c>
      <c r="I439" s="6">
        <f t="shared" si="351"/>
        <v>0</v>
      </c>
      <c r="J439" s="6">
        <f t="shared" si="351"/>
        <v>0</v>
      </c>
      <c r="K439" s="6">
        <f t="shared" si="351"/>
        <v>0</v>
      </c>
      <c r="L439" s="6">
        <f t="shared" si="351"/>
        <v>0</v>
      </c>
      <c r="M439" s="6">
        <f t="shared" si="351"/>
        <v>0</v>
      </c>
      <c r="N439" s="6">
        <f t="shared" si="351"/>
        <v>0</v>
      </c>
      <c r="O439" s="6">
        <f t="shared" si="351"/>
        <v>0</v>
      </c>
      <c r="P439" s="6">
        <f t="shared" si="351"/>
        <v>0</v>
      </c>
      <c r="Q439" s="6">
        <f t="shared" si="351"/>
        <v>0</v>
      </c>
      <c r="R439" s="6">
        <f t="shared" si="351"/>
        <v>0</v>
      </c>
      <c r="S439" s="6">
        <f t="shared" si="351"/>
        <v>0</v>
      </c>
      <c r="T439" s="6">
        <f>T$428*$C439</f>
        <v>0</v>
      </c>
      <c r="U439" s="6">
        <f>U$428*$C439</f>
        <v>0</v>
      </c>
      <c r="V439" s="6">
        <f>V$428*$C439</f>
        <v>0</v>
      </c>
      <c r="W439" s="6">
        <f>W$428*$C439</f>
        <v>0</v>
      </c>
      <c r="X439" s="6">
        <f>X$428*$C439</f>
        <v>0</v>
      </c>
      <c r="Y439" s="6">
        <f>Y$428*$C439</f>
        <v>0</v>
      </c>
    </row>
    <row r="440" spans="1:25" ht="12.75" customHeight="1">
      <c r="A440" s="2" t="s">
        <v>5</v>
      </c>
      <c r="B440" t="s">
        <v>14</v>
      </c>
      <c r="C440" s="23">
        <v>0</v>
      </c>
      <c r="E440" s="6">
        <f t="shared" si="351"/>
        <v>0</v>
      </c>
      <c r="F440" s="6">
        <f t="shared" si="351"/>
        <v>0</v>
      </c>
      <c r="G440" s="6">
        <f t="shared" si="351"/>
        <v>0</v>
      </c>
      <c r="H440" s="6">
        <f t="shared" si="351"/>
        <v>0</v>
      </c>
      <c r="I440" s="6">
        <f t="shared" si="351"/>
        <v>0</v>
      </c>
      <c r="J440" s="6">
        <f t="shared" si="351"/>
        <v>0</v>
      </c>
      <c r="K440" s="6">
        <f t="shared" si="351"/>
        <v>0</v>
      </c>
      <c r="L440" s="6">
        <f t="shared" si="351"/>
        <v>0</v>
      </c>
      <c r="M440" s="6">
        <f t="shared" si="351"/>
        <v>0</v>
      </c>
      <c r="N440" s="6">
        <f t="shared" si="351"/>
        <v>0</v>
      </c>
      <c r="O440" s="6">
        <f t="shared" si="351"/>
        <v>0</v>
      </c>
      <c r="P440" s="6">
        <f t="shared" si="351"/>
        <v>0</v>
      </c>
      <c r="Q440" s="6">
        <f t="shared" si="351"/>
        <v>0</v>
      </c>
      <c r="R440" s="6">
        <f t="shared" si="351"/>
        <v>0</v>
      </c>
      <c r="S440" s="6">
        <f t="shared" si="351"/>
        <v>0</v>
      </c>
      <c r="T440" s="6">
        <f>T$428*$C440</f>
        <v>0</v>
      </c>
      <c r="U440" s="6">
        <f>U$428*$C440</f>
        <v>0</v>
      </c>
      <c r="V440" s="6">
        <f>V$428*$C440</f>
        <v>0</v>
      </c>
      <c r="W440" s="6">
        <f>W$428*$C440</f>
        <v>0</v>
      </c>
      <c r="X440" s="6">
        <f>X$428*$C440</f>
        <v>0</v>
      </c>
      <c r="Y440" s="6">
        <f>Y$428*$C440</f>
        <v>0</v>
      </c>
    </row>
    <row r="441" spans="1:25" ht="12.75" customHeight="1">
      <c r="A441" s="2" t="s">
        <v>6</v>
      </c>
      <c r="B441" t="s">
        <v>15</v>
      </c>
      <c r="C441" s="23">
        <v>0</v>
      </c>
      <c r="E441" s="6">
        <f t="shared" si="351"/>
        <v>0</v>
      </c>
      <c r="F441" s="6">
        <f t="shared" si="351"/>
        <v>0</v>
      </c>
      <c r="G441" s="6">
        <f t="shared" si="351"/>
        <v>0</v>
      </c>
      <c r="H441" s="6">
        <f t="shared" si="351"/>
        <v>0</v>
      </c>
      <c r="I441" s="6">
        <f t="shared" si="351"/>
        <v>0</v>
      </c>
      <c r="J441" s="6">
        <f t="shared" si="351"/>
        <v>0</v>
      </c>
      <c r="K441" s="6">
        <f t="shared" si="351"/>
        <v>0</v>
      </c>
      <c r="L441" s="6">
        <f t="shared" si="351"/>
        <v>0</v>
      </c>
      <c r="M441" s="6">
        <f t="shared" si="351"/>
        <v>0</v>
      </c>
      <c r="N441" s="6">
        <f t="shared" si="351"/>
        <v>0</v>
      </c>
      <c r="O441" s="6">
        <f t="shared" si="351"/>
        <v>0</v>
      </c>
      <c r="P441" s="6">
        <f t="shared" si="351"/>
        <v>0</v>
      </c>
      <c r="Q441" s="6">
        <f t="shared" si="351"/>
        <v>0</v>
      </c>
      <c r="R441" s="6">
        <f t="shared" si="351"/>
        <v>0</v>
      </c>
      <c r="S441" s="6">
        <f t="shared" si="351"/>
        <v>0</v>
      </c>
      <c r="T441" s="6">
        <f>T$428*$C441</f>
        <v>0</v>
      </c>
      <c r="U441" s="6">
        <f>U$428*$C441</f>
        <v>0</v>
      </c>
      <c r="V441" s="6">
        <f>V$428*$C441</f>
        <v>0</v>
      </c>
      <c r="W441" s="6">
        <f>W$428*$C441</f>
        <v>0</v>
      </c>
      <c r="X441" s="6">
        <f>X$428*$C441</f>
        <v>0</v>
      </c>
      <c r="Y441" s="6">
        <f>Y$428*$C441</f>
        <v>0</v>
      </c>
    </row>
    <row r="442" spans="1:25" ht="12.75" customHeight="1">
      <c r="A442" s="2" t="s">
        <v>7</v>
      </c>
      <c r="B442" t="s">
        <v>16</v>
      </c>
      <c r="C442" s="23">
        <v>0.75</v>
      </c>
      <c r="E442" s="6">
        <f t="shared" si="351"/>
        <v>0</v>
      </c>
      <c r="F442" s="6">
        <f t="shared" si="351"/>
        <v>0</v>
      </c>
      <c r="G442" s="6">
        <f t="shared" si="351"/>
        <v>0</v>
      </c>
      <c r="H442" s="6">
        <f t="shared" si="351"/>
        <v>0</v>
      </c>
      <c r="I442" s="6">
        <f t="shared" si="351"/>
        <v>0</v>
      </c>
      <c r="J442" s="6">
        <f t="shared" si="351"/>
        <v>0</v>
      </c>
      <c r="K442" s="6">
        <f t="shared" si="351"/>
        <v>72000</v>
      </c>
      <c r="L442" s="6">
        <f t="shared" si="351"/>
        <v>84549.68917535545</v>
      </c>
      <c r="M442" s="6">
        <f t="shared" si="351"/>
        <v>91010.1503558341</v>
      </c>
      <c r="N442" s="6">
        <f t="shared" si="351"/>
        <v>91398.26539918385</v>
      </c>
      <c r="O442" s="6">
        <f t="shared" si="351"/>
        <v>113383.44349234234</v>
      </c>
      <c r="P442" s="6">
        <f t="shared" si="351"/>
        <v>136704.5301835722</v>
      </c>
      <c r="Q442" s="6">
        <f t="shared" si="351"/>
        <v>146167.03474695532</v>
      </c>
      <c r="R442" s="6">
        <f t="shared" si="351"/>
        <v>182832.4650721084</v>
      </c>
      <c r="S442" s="6">
        <f t="shared" si="351"/>
        <v>179189.10014319845</v>
      </c>
      <c r="T442" s="6">
        <f>T$428*$C442</f>
        <v>175545.73521428852</v>
      </c>
      <c r="U442" s="6">
        <f>U$428*$C442</f>
        <v>171902.37028537857</v>
      </c>
      <c r="V442" s="6">
        <f>V$428*$C442</f>
        <v>168259.0053564686</v>
      </c>
      <c r="W442" s="6">
        <f>W$428*$C442</f>
        <v>164615.64042755868</v>
      </c>
      <c r="X442" s="6">
        <f>X$428*$C442</f>
        <v>160972.27549864873</v>
      </c>
      <c r="Y442" s="6">
        <f>Y$428*$C442</f>
        <v>160972.27549864873</v>
      </c>
    </row>
    <row r="443" spans="1:25" ht="12.75" customHeight="1">
      <c r="A443" s="2" t="s">
        <v>8</v>
      </c>
      <c r="B443" t="s">
        <v>17</v>
      </c>
      <c r="C443" s="23">
        <v>0</v>
      </c>
      <c r="E443" s="6">
        <f t="shared" si="351"/>
        <v>0</v>
      </c>
      <c r="F443" s="6">
        <f t="shared" si="351"/>
        <v>0</v>
      </c>
      <c r="G443" s="6">
        <f t="shared" si="351"/>
        <v>0</v>
      </c>
      <c r="H443" s="6">
        <f t="shared" si="351"/>
        <v>0</v>
      </c>
      <c r="I443" s="6">
        <f t="shared" si="351"/>
        <v>0</v>
      </c>
      <c r="J443" s="6">
        <f t="shared" si="351"/>
        <v>0</v>
      </c>
      <c r="K443" s="6">
        <f t="shared" si="351"/>
        <v>0</v>
      </c>
      <c r="L443" s="6">
        <f t="shared" si="351"/>
        <v>0</v>
      </c>
      <c r="M443" s="6">
        <f t="shared" si="351"/>
        <v>0</v>
      </c>
      <c r="N443" s="6">
        <f t="shared" si="351"/>
        <v>0</v>
      </c>
      <c r="O443" s="6">
        <f t="shared" si="351"/>
        <v>0</v>
      </c>
      <c r="P443" s="6">
        <f t="shared" si="351"/>
        <v>0</v>
      </c>
      <c r="Q443" s="6">
        <f t="shared" si="351"/>
        <v>0</v>
      </c>
      <c r="R443" s="6">
        <f t="shared" si="351"/>
        <v>0</v>
      </c>
      <c r="S443" s="6">
        <f t="shared" si="351"/>
        <v>0</v>
      </c>
      <c r="T443" s="6">
        <f>T$428*$C443</f>
        <v>0</v>
      </c>
      <c r="U443" s="6">
        <f>U$428*$C443</f>
        <v>0</v>
      </c>
      <c r="V443" s="6">
        <f>V$428*$C443</f>
        <v>0</v>
      </c>
      <c r="W443" s="6">
        <f>W$428*$C443</f>
        <v>0</v>
      </c>
      <c r="X443" s="6">
        <f>X$428*$C443</f>
        <v>0</v>
      </c>
      <c r="Y443" s="6">
        <f>Y$428*$C443</f>
        <v>0</v>
      </c>
    </row>
    <row r="444" spans="1:25" ht="12.75" customHeight="1">
      <c r="A444" s="2" t="s">
        <v>28</v>
      </c>
      <c r="B444" t="s">
        <v>18</v>
      </c>
      <c r="C444" s="23">
        <v>0</v>
      </c>
      <c r="E444" s="6">
        <f t="shared" si="351"/>
        <v>0</v>
      </c>
      <c r="F444" s="6">
        <f t="shared" si="351"/>
        <v>0</v>
      </c>
      <c r="G444" s="6">
        <f t="shared" si="351"/>
        <v>0</v>
      </c>
      <c r="H444" s="6">
        <f t="shared" si="351"/>
        <v>0</v>
      </c>
      <c r="I444" s="6">
        <f t="shared" si="351"/>
        <v>0</v>
      </c>
      <c r="J444" s="6">
        <f t="shared" si="351"/>
        <v>0</v>
      </c>
      <c r="K444" s="6">
        <f t="shared" si="351"/>
        <v>0</v>
      </c>
      <c r="L444" s="6">
        <f t="shared" si="351"/>
        <v>0</v>
      </c>
      <c r="M444" s="6">
        <f t="shared" si="351"/>
        <v>0</v>
      </c>
      <c r="N444" s="6">
        <f t="shared" si="351"/>
        <v>0</v>
      </c>
      <c r="O444" s="6">
        <f t="shared" si="351"/>
        <v>0</v>
      </c>
      <c r="P444" s="6">
        <f t="shared" si="351"/>
        <v>0</v>
      </c>
      <c r="Q444" s="6">
        <f t="shared" si="351"/>
        <v>0</v>
      </c>
      <c r="R444" s="6">
        <f t="shared" si="351"/>
        <v>0</v>
      </c>
      <c r="S444" s="6">
        <f t="shared" si="351"/>
        <v>0</v>
      </c>
      <c r="T444" s="6">
        <f>T$428*$C444</f>
        <v>0</v>
      </c>
      <c r="U444" s="6">
        <f>U$428*$C444</f>
        <v>0</v>
      </c>
      <c r="V444" s="6">
        <f>V$428*$C444</f>
        <v>0</v>
      </c>
      <c r="W444" s="6">
        <f>W$428*$C444</f>
        <v>0</v>
      </c>
      <c r="X444" s="6">
        <f>X$428*$C444</f>
        <v>0</v>
      </c>
      <c r="Y444" s="6">
        <f>Y$428*$C444</f>
        <v>0</v>
      </c>
    </row>
    <row r="445" spans="1:25" ht="12.75" customHeight="1">
      <c r="A445" s="2" t="s">
        <v>29</v>
      </c>
      <c r="C445" s="23">
        <v>0.04</v>
      </c>
      <c r="E445" s="6">
        <f t="shared" si="351"/>
        <v>0</v>
      </c>
      <c r="F445" s="6">
        <f t="shared" si="351"/>
        <v>0</v>
      </c>
      <c r="G445" s="6">
        <f t="shared" si="351"/>
        <v>0</v>
      </c>
      <c r="H445" s="6">
        <f t="shared" si="351"/>
        <v>0</v>
      </c>
      <c r="I445" s="6">
        <f t="shared" si="351"/>
        <v>0</v>
      </c>
      <c r="J445" s="6">
        <f t="shared" si="351"/>
        <v>0</v>
      </c>
      <c r="K445" s="6">
        <f t="shared" si="351"/>
        <v>3840</v>
      </c>
      <c r="L445" s="6">
        <f t="shared" si="351"/>
        <v>4509.316756018958</v>
      </c>
      <c r="M445" s="6">
        <f t="shared" si="351"/>
        <v>4853.874685644485</v>
      </c>
      <c r="N445" s="6">
        <f t="shared" si="351"/>
        <v>4874.574154623138</v>
      </c>
      <c r="O445" s="6">
        <f t="shared" si="351"/>
        <v>6047.116986258258</v>
      </c>
      <c r="P445" s="6">
        <f t="shared" si="351"/>
        <v>7290.908276457185</v>
      </c>
      <c r="Q445" s="6">
        <f t="shared" si="351"/>
        <v>7795.575186504284</v>
      </c>
      <c r="R445" s="6">
        <f t="shared" si="351"/>
        <v>9751.064803845782</v>
      </c>
      <c r="S445" s="6">
        <f t="shared" si="351"/>
        <v>9556.752007637251</v>
      </c>
      <c r="T445" s="6">
        <f>T$428*$C445</f>
        <v>9362.43921142872</v>
      </c>
      <c r="U445" s="6">
        <f>U$428*$C445</f>
        <v>9168.126415220191</v>
      </c>
      <c r="V445" s="6">
        <f>V$428*$C445</f>
        <v>8973.81361901166</v>
      </c>
      <c r="W445" s="6">
        <f>W$428*$C445</f>
        <v>8779.50082280313</v>
      </c>
      <c r="X445" s="6">
        <f>X$428*$C445</f>
        <v>8585.188026594598</v>
      </c>
      <c r="Y445" s="6">
        <f>Y$428*$C445</f>
        <v>8585.188026594598</v>
      </c>
    </row>
    <row r="446" ht="12.75" customHeight="1"/>
    <row r="447" ht="12.75" customHeight="1">
      <c r="E447" t="s">
        <v>23</v>
      </c>
    </row>
    <row r="448" ht="12.75" customHeight="1"/>
    <row r="449" spans="1:25" ht="12.75" customHeight="1">
      <c r="A449" s="1" t="s">
        <v>30</v>
      </c>
      <c r="B449" t="s">
        <v>31</v>
      </c>
      <c r="E449" s="6">
        <f aca="true" t="shared" si="352" ref="E449:P449">E21*E431</f>
        <v>0</v>
      </c>
      <c r="F449" s="6">
        <f t="shared" si="352"/>
        <v>0</v>
      </c>
      <c r="G449" s="6">
        <f t="shared" si="352"/>
        <v>0</v>
      </c>
      <c r="H449" s="6">
        <f t="shared" si="352"/>
        <v>0</v>
      </c>
      <c r="I449" s="6">
        <f t="shared" si="352"/>
        <v>0</v>
      </c>
      <c r="J449" s="6">
        <f t="shared" si="352"/>
        <v>0</v>
      </c>
      <c r="K449" s="6">
        <f t="shared" si="352"/>
        <v>0</v>
      </c>
      <c r="L449" s="6">
        <f t="shared" si="352"/>
        <v>0</v>
      </c>
      <c r="M449" s="6">
        <f t="shared" si="352"/>
        <v>0</v>
      </c>
      <c r="N449" s="6">
        <f t="shared" si="352"/>
        <v>0</v>
      </c>
      <c r="O449" s="6">
        <f t="shared" si="352"/>
        <v>0</v>
      </c>
      <c r="P449" s="6">
        <f t="shared" si="352"/>
        <v>0</v>
      </c>
      <c r="Q449" s="6">
        <f aca="true" t="shared" si="353" ref="Q449:S463">Q21*Q431</f>
        <v>0</v>
      </c>
      <c r="R449" s="6">
        <f t="shared" si="353"/>
        <v>0</v>
      </c>
      <c r="S449" s="6">
        <f t="shared" si="353"/>
        <v>0</v>
      </c>
      <c r="T449" s="6">
        <f aca="true" t="shared" si="354" ref="T449:Y449">T21*T431</f>
        <v>0</v>
      </c>
      <c r="U449" s="6">
        <f t="shared" si="354"/>
        <v>0</v>
      </c>
      <c r="V449" s="6">
        <f t="shared" si="354"/>
        <v>0</v>
      </c>
      <c r="W449" s="6">
        <f t="shared" si="354"/>
        <v>0</v>
      </c>
      <c r="X449" s="6">
        <f t="shared" si="354"/>
        <v>0</v>
      </c>
      <c r="Y449" s="6">
        <f t="shared" si="354"/>
        <v>0</v>
      </c>
    </row>
    <row r="450" spans="1:25" ht="12.75" customHeight="1">
      <c r="A450" s="1" t="s">
        <v>40</v>
      </c>
      <c r="B450" t="s">
        <v>45</v>
      </c>
      <c r="E450" s="6">
        <f aca="true" t="shared" si="355" ref="E450:P450">E22*E432</f>
        <v>0</v>
      </c>
      <c r="F450" s="6">
        <f t="shared" si="355"/>
        <v>0</v>
      </c>
      <c r="G450" s="6">
        <f t="shared" si="355"/>
        <v>0</v>
      </c>
      <c r="H450" s="6">
        <f t="shared" si="355"/>
        <v>0</v>
      </c>
      <c r="I450" s="6">
        <f t="shared" si="355"/>
        <v>0</v>
      </c>
      <c r="J450" s="6">
        <f t="shared" si="355"/>
        <v>0</v>
      </c>
      <c r="K450" s="6">
        <f t="shared" si="355"/>
        <v>0</v>
      </c>
      <c r="L450" s="6">
        <f t="shared" si="355"/>
        <v>0</v>
      </c>
      <c r="M450" s="6">
        <f t="shared" si="355"/>
        <v>0</v>
      </c>
      <c r="N450" s="6">
        <f t="shared" si="355"/>
        <v>0</v>
      </c>
      <c r="O450" s="6">
        <f t="shared" si="355"/>
        <v>0</v>
      </c>
      <c r="P450" s="6">
        <f t="shared" si="355"/>
        <v>0</v>
      </c>
      <c r="Q450" s="6">
        <f t="shared" si="353"/>
        <v>0</v>
      </c>
      <c r="R450" s="6">
        <f t="shared" si="353"/>
        <v>0</v>
      </c>
      <c r="S450" s="6">
        <f t="shared" si="353"/>
        <v>0</v>
      </c>
      <c r="T450" s="6">
        <f aca="true" t="shared" si="356" ref="T450:Y450">T22*T432</f>
        <v>0</v>
      </c>
      <c r="U450" s="6">
        <f t="shared" si="356"/>
        <v>0</v>
      </c>
      <c r="V450" s="6">
        <f t="shared" si="356"/>
        <v>0</v>
      </c>
      <c r="W450" s="6">
        <f t="shared" si="356"/>
        <v>0</v>
      </c>
      <c r="X450" s="6">
        <f t="shared" si="356"/>
        <v>0</v>
      </c>
      <c r="Y450" s="6">
        <f t="shared" si="356"/>
        <v>0</v>
      </c>
    </row>
    <row r="451" spans="1:25" ht="12.75" customHeight="1">
      <c r="A451" s="1" t="s">
        <v>41</v>
      </c>
      <c r="B451" t="s">
        <v>44</v>
      </c>
      <c r="E451" s="6">
        <f aca="true" t="shared" si="357" ref="E451:P451">E23*E433</f>
        <v>0</v>
      </c>
      <c r="F451" s="6">
        <f t="shared" si="357"/>
        <v>0</v>
      </c>
      <c r="G451" s="6">
        <f t="shared" si="357"/>
        <v>0</v>
      </c>
      <c r="H451" s="6">
        <f t="shared" si="357"/>
        <v>0</v>
      </c>
      <c r="I451" s="6">
        <f t="shared" si="357"/>
        <v>0</v>
      </c>
      <c r="J451" s="6">
        <f t="shared" si="357"/>
        <v>0</v>
      </c>
      <c r="K451" s="6">
        <f t="shared" si="357"/>
        <v>0</v>
      </c>
      <c r="L451" s="6">
        <f t="shared" si="357"/>
        <v>0</v>
      </c>
      <c r="M451" s="6">
        <f t="shared" si="357"/>
        <v>0</v>
      </c>
      <c r="N451" s="6">
        <f t="shared" si="357"/>
        <v>0</v>
      </c>
      <c r="O451" s="6">
        <f t="shared" si="357"/>
        <v>0</v>
      </c>
      <c r="P451" s="6">
        <f t="shared" si="357"/>
        <v>0</v>
      </c>
      <c r="Q451" s="6">
        <f t="shared" si="353"/>
        <v>0</v>
      </c>
      <c r="R451" s="6">
        <f t="shared" si="353"/>
        <v>0</v>
      </c>
      <c r="S451" s="6">
        <f t="shared" si="353"/>
        <v>0</v>
      </c>
      <c r="T451" s="6">
        <f aca="true" t="shared" si="358" ref="T451:Y451">T23*T433</f>
        <v>0</v>
      </c>
      <c r="U451" s="6">
        <f t="shared" si="358"/>
        <v>0</v>
      </c>
      <c r="V451" s="6">
        <f t="shared" si="358"/>
        <v>0</v>
      </c>
      <c r="W451" s="6">
        <f t="shared" si="358"/>
        <v>0</v>
      </c>
      <c r="X451" s="6">
        <f t="shared" si="358"/>
        <v>0</v>
      </c>
      <c r="Y451" s="6">
        <f t="shared" si="358"/>
        <v>0</v>
      </c>
    </row>
    <row r="452" spans="1:25" ht="12.75" customHeight="1">
      <c r="A452" s="1" t="s">
        <v>42</v>
      </c>
      <c r="B452" t="s">
        <v>43</v>
      </c>
      <c r="E452" s="6">
        <f aca="true" t="shared" si="359" ref="E452:P452">E24*E434</f>
        <v>0</v>
      </c>
      <c r="F452" s="6">
        <f t="shared" si="359"/>
        <v>0</v>
      </c>
      <c r="G452" s="6">
        <f t="shared" si="359"/>
        <v>0</v>
      </c>
      <c r="H452" s="6">
        <f t="shared" si="359"/>
        <v>0</v>
      </c>
      <c r="I452" s="6">
        <f t="shared" si="359"/>
        <v>0</v>
      </c>
      <c r="J452" s="6">
        <f t="shared" si="359"/>
        <v>0</v>
      </c>
      <c r="K452" s="6">
        <f t="shared" si="359"/>
        <v>0</v>
      </c>
      <c r="L452" s="6">
        <f t="shared" si="359"/>
        <v>0</v>
      </c>
      <c r="M452" s="6">
        <f t="shared" si="359"/>
        <v>0</v>
      </c>
      <c r="N452" s="6">
        <f t="shared" si="359"/>
        <v>0</v>
      </c>
      <c r="O452" s="6">
        <f t="shared" si="359"/>
        <v>0</v>
      </c>
      <c r="P452" s="6">
        <f t="shared" si="359"/>
        <v>0</v>
      </c>
      <c r="Q452" s="6">
        <f t="shared" si="353"/>
        <v>0</v>
      </c>
      <c r="R452" s="6">
        <f t="shared" si="353"/>
        <v>0</v>
      </c>
      <c r="S452" s="6">
        <f t="shared" si="353"/>
        <v>0</v>
      </c>
      <c r="T452" s="6">
        <f aca="true" t="shared" si="360" ref="T452:Y452">T24*T434</f>
        <v>0</v>
      </c>
      <c r="U452" s="6">
        <f t="shared" si="360"/>
        <v>0</v>
      </c>
      <c r="V452" s="6">
        <f t="shared" si="360"/>
        <v>0</v>
      </c>
      <c r="W452" s="6">
        <f t="shared" si="360"/>
        <v>0</v>
      </c>
      <c r="X452" s="6">
        <f t="shared" si="360"/>
        <v>0</v>
      </c>
      <c r="Y452" s="6">
        <f t="shared" si="360"/>
        <v>0</v>
      </c>
    </row>
    <row r="453" spans="1:25" ht="12.75" customHeight="1">
      <c r="A453" s="1" t="s">
        <v>0</v>
      </c>
      <c r="B453" t="s">
        <v>9</v>
      </c>
      <c r="E453" s="6">
        <f aca="true" t="shared" si="361" ref="E453:P453">E25*E435</f>
        <v>0</v>
      </c>
      <c r="F453" s="6">
        <f t="shared" si="361"/>
        <v>0</v>
      </c>
      <c r="G453" s="6">
        <f t="shared" si="361"/>
        <v>0</v>
      </c>
      <c r="H453" s="6">
        <f t="shared" si="361"/>
        <v>0</v>
      </c>
      <c r="I453" s="6">
        <f t="shared" si="361"/>
        <v>0</v>
      </c>
      <c r="J453" s="6">
        <f t="shared" si="361"/>
        <v>0</v>
      </c>
      <c r="K453" s="6">
        <f t="shared" si="361"/>
        <v>1647.072</v>
      </c>
      <c r="L453" s="6">
        <f t="shared" si="361"/>
        <v>1927.0565156847017</v>
      </c>
      <c r="M453" s="6">
        <f t="shared" si="361"/>
        <v>1330.2043576008714</v>
      </c>
      <c r="N453" s="6">
        <f t="shared" si="361"/>
        <v>1074.843601094402</v>
      </c>
      <c r="O453" s="6">
        <f t="shared" si="361"/>
        <v>669.8693841527585</v>
      </c>
      <c r="P453" s="6">
        <f t="shared" si="361"/>
        <v>842.0999059308048</v>
      </c>
      <c r="Q453" s="6">
        <f t="shared" si="353"/>
        <v>2042.2458094844599</v>
      </c>
      <c r="R453" s="6">
        <f t="shared" si="353"/>
        <v>0</v>
      </c>
      <c r="S453" s="6">
        <f t="shared" si="353"/>
        <v>0</v>
      </c>
      <c r="T453" s="6">
        <f aca="true" t="shared" si="362" ref="T453:Y453">T25*T435</f>
        <v>0</v>
      </c>
      <c r="U453" s="6">
        <f t="shared" si="362"/>
        <v>0</v>
      </c>
      <c r="V453" s="6">
        <f t="shared" si="362"/>
        <v>0</v>
      </c>
      <c r="W453" s="6">
        <f t="shared" si="362"/>
        <v>0</v>
      </c>
      <c r="X453" s="6">
        <f t="shared" si="362"/>
        <v>0</v>
      </c>
      <c r="Y453" s="6">
        <f t="shared" si="362"/>
        <v>0</v>
      </c>
    </row>
    <row r="454" spans="1:25" ht="12.75" customHeight="1">
      <c r="A454" s="2" t="s">
        <v>1</v>
      </c>
      <c r="B454" t="s">
        <v>10</v>
      </c>
      <c r="E454" s="6">
        <f aca="true" t="shared" si="363" ref="E454:P454">E26*E436</f>
        <v>0</v>
      </c>
      <c r="F454" s="6">
        <f t="shared" si="363"/>
        <v>0</v>
      </c>
      <c r="G454" s="6">
        <f t="shared" si="363"/>
        <v>0</v>
      </c>
      <c r="H454" s="6">
        <f t="shared" si="363"/>
        <v>0</v>
      </c>
      <c r="I454" s="6">
        <f t="shared" si="363"/>
        <v>0</v>
      </c>
      <c r="J454" s="6">
        <f t="shared" si="363"/>
        <v>0</v>
      </c>
      <c r="K454" s="6">
        <f t="shared" si="363"/>
        <v>0</v>
      </c>
      <c r="L454" s="6">
        <f t="shared" si="363"/>
        <v>0</v>
      </c>
      <c r="M454" s="6">
        <f t="shared" si="363"/>
        <v>0</v>
      </c>
      <c r="N454" s="6">
        <f t="shared" si="363"/>
        <v>0</v>
      </c>
      <c r="O454" s="6">
        <f t="shared" si="363"/>
        <v>0</v>
      </c>
      <c r="P454" s="6">
        <f t="shared" si="363"/>
        <v>0</v>
      </c>
      <c r="Q454" s="6">
        <f t="shared" si="353"/>
        <v>0</v>
      </c>
      <c r="R454" s="6">
        <f t="shared" si="353"/>
        <v>0</v>
      </c>
      <c r="S454" s="6">
        <f t="shared" si="353"/>
        <v>0</v>
      </c>
      <c r="T454" s="6">
        <f aca="true" t="shared" si="364" ref="T454:Y454">T26*T436</f>
        <v>0</v>
      </c>
      <c r="U454" s="6">
        <f t="shared" si="364"/>
        <v>0</v>
      </c>
      <c r="V454" s="6">
        <f t="shared" si="364"/>
        <v>0</v>
      </c>
      <c r="W454" s="6">
        <f t="shared" si="364"/>
        <v>0</v>
      </c>
      <c r="X454" s="6">
        <f t="shared" si="364"/>
        <v>0</v>
      </c>
      <c r="Y454" s="6">
        <f t="shared" si="364"/>
        <v>0</v>
      </c>
    </row>
    <row r="455" spans="1:25" ht="12.75" customHeight="1">
      <c r="A455" s="2" t="s">
        <v>2</v>
      </c>
      <c r="B455" t="s">
        <v>11</v>
      </c>
      <c r="E455" s="6">
        <f aca="true" t="shared" si="365" ref="E455:P455">E27*E437</f>
        <v>0</v>
      </c>
      <c r="F455" s="6">
        <f t="shared" si="365"/>
        <v>0</v>
      </c>
      <c r="G455" s="6">
        <f t="shared" si="365"/>
        <v>0</v>
      </c>
      <c r="H455" s="6">
        <f t="shared" si="365"/>
        <v>0</v>
      </c>
      <c r="I455" s="6">
        <f t="shared" si="365"/>
        <v>0</v>
      </c>
      <c r="J455" s="6">
        <f t="shared" si="365"/>
        <v>0</v>
      </c>
      <c r="K455" s="6">
        <f t="shared" si="365"/>
        <v>0</v>
      </c>
      <c r="L455" s="6">
        <f t="shared" si="365"/>
        <v>0</v>
      </c>
      <c r="M455" s="6">
        <f t="shared" si="365"/>
        <v>0</v>
      </c>
      <c r="N455" s="6">
        <f t="shared" si="365"/>
        <v>0</v>
      </c>
      <c r="O455" s="6">
        <f t="shared" si="365"/>
        <v>0</v>
      </c>
      <c r="P455" s="6">
        <f t="shared" si="365"/>
        <v>0</v>
      </c>
      <c r="Q455" s="6">
        <f t="shared" si="353"/>
        <v>0</v>
      </c>
      <c r="R455" s="6">
        <f t="shared" si="353"/>
        <v>0</v>
      </c>
      <c r="S455" s="6">
        <f t="shared" si="353"/>
        <v>0</v>
      </c>
      <c r="T455" s="6">
        <f aca="true" t="shared" si="366" ref="T455:Y455">T27*T437</f>
        <v>0</v>
      </c>
      <c r="U455" s="6">
        <f t="shared" si="366"/>
        <v>0</v>
      </c>
      <c r="V455" s="6">
        <f t="shared" si="366"/>
        <v>0</v>
      </c>
      <c r="W455" s="6">
        <f t="shared" si="366"/>
        <v>0</v>
      </c>
      <c r="X455" s="6">
        <f t="shared" si="366"/>
        <v>0</v>
      </c>
      <c r="Y455" s="6">
        <f t="shared" si="366"/>
        <v>0</v>
      </c>
    </row>
    <row r="456" spans="1:25" ht="12.75" customHeight="1">
      <c r="A456" s="2" t="s">
        <v>3</v>
      </c>
      <c r="B456" t="s">
        <v>12</v>
      </c>
      <c r="E456" s="6">
        <f aca="true" t="shared" si="367" ref="E456:P456">E28*E438</f>
        <v>0</v>
      </c>
      <c r="F456" s="6">
        <f t="shared" si="367"/>
        <v>0</v>
      </c>
      <c r="G456" s="6">
        <f t="shared" si="367"/>
        <v>0</v>
      </c>
      <c r="H456" s="6">
        <f t="shared" si="367"/>
        <v>0</v>
      </c>
      <c r="I456" s="6">
        <f t="shared" si="367"/>
        <v>0</v>
      </c>
      <c r="J456" s="6">
        <f t="shared" si="367"/>
        <v>0</v>
      </c>
      <c r="K456" s="6">
        <f t="shared" si="367"/>
        <v>0</v>
      </c>
      <c r="L456" s="6">
        <f t="shared" si="367"/>
        <v>0</v>
      </c>
      <c r="M456" s="6">
        <f t="shared" si="367"/>
        <v>0</v>
      </c>
      <c r="N456" s="6">
        <f t="shared" si="367"/>
        <v>0</v>
      </c>
      <c r="O456" s="6">
        <f t="shared" si="367"/>
        <v>0</v>
      </c>
      <c r="P456" s="6">
        <f t="shared" si="367"/>
        <v>0</v>
      </c>
      <c r="Q456" s="6">
        <f t="shared" si="353"/>
        <v>0</v>
      </c>
      <c r="R456" s="6">
        <f t="shared" si="353"/>
        <v>0</v>
      </c>
      <c r="S456" s="6">
        <f t="shared" si="353"/>
        <v>0</v>
      </c>
      <c r="T456" s="6">
        <f aca="true" t="shared" si="368" ref="T456:Y456">T28*T438</f>
        <v>0</v>
      </c>
      <c r="U456" s="6">
        <f t="shared" si="368"/>
        <v>0</v>
      </c>
      <c r="V456" s="6">
        <f t="shared" si="368"/>
        <v>0</v>
      </c>
      <c r="W456" s="6">
        <f t="shared" si="368"/>
        <v>0</v>
      </c>
      <c r="X456" s="6">
        <f t="shared" si="368"/>
        <v>0</v>
      </c>
      <c r="Y456" s="6">
        <f t="shared" si="368"/>
        <v>0</v>
      </c>
    </row>
    <row r="457" spans="1:25" ht="12.75" customHeight="1">
      <c r="A457" s="2" t="s">
        <v>4</v>
      </c>
      <c r="B457" t="s">
        <v>13</v>
      </c>
      <c r="E457" s="6">
        <f aca="true" t="shared" si="369" ref="E457:P457">E29*E439</f>
        <v>0</v>
      </c>
      <c r="F457" s="6">
        <f t="shared" si="369"/>
        <v>0</v>
      </c>
      <c r="G457" s="6">
        <f t="shared" si="369"/>
        <v>0</v>
      </c>
      <c r="H457" s="6">
        <f t="shared" si="369"/>
        <v>0</v>
      </c>
      <c r="I457" s="6">
        <f t="shared" si="369"/>
        <v>0</v>
      </c>
      <c r="J457" s="6">
        <f t="shared" si="369"/>
        <v>0</v>
      </c>
      <c r="K457" s="6">
        <f t="shared" si="369"/>
        <v>0</v>
      </c>
      <c r="L457" s="6">
        <f t="shared" si="369"/>
        <v>0</v>
      </c>
      <c r="M457" s="6">
        <f t="shared" si="369"/>
        <v>0</v>
      </c>
      <c r="N457" s="6">
        <f t="shared" si="369"/>
        <v>0</v>
      </c>
      <c r="O457" s="6">
        <f t="shared" si="369"/>
        <v>0</v>
      </c>
      <c r="P457" s="6">
        <f t="shared" si="369"/>
        <v>0</v>
      </c>
      <c r="Q457" s="6">
        <f t="shared" si="353"/>
        <v>0</v>
      </c>
      <c r="R457" s="6">
        <f t="shared" si="353"/>
        <v>0</v>
      </c>
      <c r="S457" s="6">
        <f t="shared" si="353"/>
        <v>0</v>
      </c>
      <c r="T457" s="6">
        <f aca="true" t="shared" si="370" ref="T457:Y457">T29*T439</f>
        <v>0</v>
      </c>
      <c r="U457" s="6">
        <f t="shared" si="370"/>
        <v>0</v>
      </c>
      <c r="V457" s="6">
        <f t="shared" si="370"/>
        <v>0</v>
      </c>
      <c r="W457" s="6">
        <f t="shared" si="370"/>
        <v>0</v>
      </c>
      <c r="X457" s="6">
        <f t="shared" si="370"/>
        <v>0</v>
      </c>
      <c r="Y457" s="6">
        <f t="shared" si="370"/>
        <v>0</v>
      </c>
    </row>
    <row r="458" spans="1:25" ht="12.75" customHeight="1">
      <c r="A458" s="2" t="s">
        <v>5</v>
      </c>
      <c r="B458" t="s">
        <v>14</v>
      </c>
      <c r="E458" s="6">
        <f aca="true" t="shared" si="371" ref="E458:P458">E30*E440</f>
        <v>0</v>
      </c>
      <c r="F458" s="6">
        <f t="shared" si="371"/>
        <v>0</v>
      </c>
      <c r="G458" s="6">
        <f t="shared" si="371"/>
        <v>0</v>
      </c>
      <c r="H458" s="6">
        <f t="shared" si="371"/>
        <v>0</v>
      </c>
      <c r="I458" s="6">
        <f t="shared" si="371"/>
        <v>0</v>
      </c>
      <c r="J458" s="6">
        <f t="shared" si="371"/>
        <v>0</v>
      </c>
      <c r="K458" s="6">
        <f t="shared" si="371"/>
        <v>0</v>
      </c>
      <c r="L458" s="6">
        <f t="shared" si="371"/>
        <v>0</v>
      </c>
      <c r="M458" s="6">
        <f t="shared" si="371"/>
        <v>0</v>
      </c>
      <c r="N458" s="6">
        <f t="shared" si="371"/>
        <v>0</v>
      </c>
      <c r="O458" s="6">
        <f t="shared" si="371"/>
        <v>0</v>
      </c>
      <c r="P458" s="6">
        <f t="shared" si="371"/>
        <v>0</v>
      </c>
      <c r="Q458" s="6">
        <f t="shared" si="353"/>
        <v>0</v>
      </c>
      <c r="R458" s="6">
        <f t="shared" si="353"/>
        <v>0</v>
      </c>
      <c r="S458" s="6">
        <f t="shared" si="353"/>
        <v>0</v>
      </c>
      <c r="T458" s="6">
        <f aca="true" t="shared" si="372" ref="T458:Y458">T30*T440</f>
        <v>0</v>
      </c>
      <c r="U458" s="6">
        <f t="shared" si="372"/>
        <v>0</v>
      </c>
      <c r="V458" s="6">
        <f t="shared" si="372"/>
        <v>0</v>
      </c>
      <c r="W458" s="6">
        <f t="shared" si="372"/>
        <v>0</v>
      </c>
      <c r="X458" s="6">
        <f t="shared" si="372"/>
        <v>0</v>
      </c>
      <c r="Y458" s="6">
        <f t="shared" si="372"/>
        <v>0</v>
      </c>
    </row>
    <row r="459" spans="1:25" ht="12.75" customHeight="1">
      <c r="A459" s="2" t="s">
        <v>6</v>
      </c>
      <c r="B459" t="s">
        <v>15</v>
      </c>
      <c r="E459" s="6">
        <f aca="true" t="shared" si="373" ref="E459:P459">E31*E441</f>
        <v>0</v>
      </c>
      <c r="F459" s="6">
        <f t="shared" si="373"/>
        <v>0</v>
      </c>
      <c r="G459" s="6">
        <f t="shared" si="373"/>
        <v>0</v>
      </c>
      <c r="H459" s="6">
        <f t="shared" si="373"/>
        <v>0</v>
      </c>
      <c r="I459" s="6">
        <f t="shared" si="373"/>
        <v>0</v>
      </c>
      <c r="J459" s="6">
        <f t="shared" si="373"/>
        <v>0</v>
      </c>
      <c r="K459" s="6">
        <f t="shared" si="373"/>
        <v>0</v>
      </c>
      <c r="L459" s="6">
        <f t="shared" si="373"/>
        <v>0</v>
      </c>
      <c r="M459" s="6">
        <f t="shared" si="373"/>
        <v>0</v>
      </c>
      <c r="N459" s="6">
        <f t="shared" si="373"/>
        <v>0</v>
      </c>
      <c r="O459" s="6">
        <f t="shared" si="373"/>
        <v>0</v>
      </c>
      <c r="P459" s="6">
        <f t="shared" si="373"/>
        <v>0</v>
      </c>
      <c r="Q459" s="6">
        <f t="shared" si="353"/>
        <v>0</v>
      </c>
      <c r="R459" s="6">
        <f t="shared" si="353"/>
        <v>0</v>
      </c>
      <c r="S459" s="6">
        <f t="shared" si="353"/>
        <v>0</v>
      </c>
      <c r="T459" s="6">
        <f aca="true" t="shared" si="374" ref="T459:Y459">T31*T441</f>
        <v>0</v>
      </c>
      <c r="U459" s="6">
        <f t="shared" si="374"/>
        <v>0</v>
      </c>
      <c r="V459" s="6">
        <f t="shared" si="374"/>
        <v>0</v>
      </c>
      <c r="W459" s="6">
        <f t="shared" si="374"/>
        <v>0</v>
      </c>
      <c r="X459" s="6">
        <f t="shared" si="374"/>
        <v>0</v>
      </c>
      <c r="Y459" s="6">
        <f t="shared" si="374"/>
        <v>0</v>
      </c>
    </row>
    <row r="460" spans="1:25" ht="12.75" customHeight="1">
      <c r="A460" s="2" t="s">
        <v>7</v>
      </c>
      <c r="B460" t="s">
        <v>16</v>
      </c>
      <c r="E460" s="6">
        <f aca="true" t="shared" si="375" ref="E460:P460">E32*E442</f>
        <v>0</v>
      </c>
      <c r="F460" s="6">
        <f t="shared" si="375"/>
        <v>0</v>
      </c>
      <c r="G460" s="6">
        <f t="shared" si="375"/>
        <v>0</v>
      </c>
      <c r="H460" s="6">
        <f t="shared" si="375"/>
        <v>0</v>
      </c>
      <c r="I460" s="6">
        <f t="shared" si="375"/>
        <v>0</v>
      </c>
      <c r="J460" s="6">
        <f t="shared" si="375"/>
        <v>0</v>
      </c>
      <c r="K460" s="6">
        <f t="shared" si="375"/>
        <v>18993.6</v>
      </c>
      <c r="L460" s="6">
        <f t="shared" si="375"/>
        <v>10695.535680682466</v>
      </c>
      <c r="M460" s="6">
        <f t="shared" si="375"/>
        <v>3412.880638343779</v>
      </c>
      <c r="N460" s="6">
        <f t="shared" si="375"/>
        <v>32583.48161480904</v>
      </c>
      <c r="O460" s="6">
        <f t="shared" si="375"/>
        <v>34876.747218244505</v>
      </c>
      <c r="P460" s="6">
        <f t="shared" si="375"/>
        <v>16254.168638826735</v>
      </c>
      <c r="Q460" s="6">
        <f t="shared" si="353"/>
        <v>51260.77908575723</v>
      </c>
      <c r="R460" s="6">
        <f t="shared" si="353"/>
        <v>0</v>
      </c>
      <c r="S460" s="6">
        <f t="shared" si="353"/>
        <v>0</v>
      </c>
      <c r="T460" s="6">
        <f aca="true" t="shared" si="376" ref="T460:Y460">T32*T442</f>
        <v>0</v>
      </c>
      <c r="U460" s="6">
        <f t="shared" si="376"/>
        <v>0</v>
      </c>
      <c r="V460" s="6">
        <f t="shared" si="376"/>
        <v>0</v>
      </c>
      <c r="W460" s="6">
        <f t="shared" si="376"/>
        <v>0</v>
      </c>
      <c r="X460" s="6">
        <f t="shared" si="376"/>
        <v>0</v>
      </c>
      <c r="Y460" s="6">
        <f t="shared" si="376"/>
        <v>0</v>
      </c>
    </row>
    <row r="461" spans="1:25" ht="12.75" customHeight="1">
      <c r="A461" s="2" t="s">
        <v>8</v>
      </c>
      <c r="B461" t="s">
        <v>17</v>
      </c>
      <c r="E461" s="6">
        <f aca="true" t="shared" si="377" ref="E461:P461">E33*E443</f>
        <v>0</v>
      </c>
      <c r="F461" s="6">
        <f t="shared" si="377"/>
        <v>0</v>
      </c>
      <c r="G461" s="6">
        <f t="shared" si="377"/>
        <v>0</v>
      </c>
      <c r="H461" s="6">
        <f t="shared" si="377"/>
        <v>0</v>
      </c>
      <c r="I461" s="6">
        <f t="shared" si="377"/>
        <v>0</v>
      </c>
      <c r="J461" s="6">
        <f t="shared" si="377"/>
        <v>0</v>
      </c>
      <c r="K461" s="6">
        <f t="shared" si="377"/>
        <v>0</v>
      </c>
      <c r="L461" s="6">
        <f t="shared" si="377"/>
        <v>0</v>
      </c>
      <c r="M461" s="6">
        <f t="shared" si="377"/>
        <v>0</v>
      </c>
      <c r="N461" s="6">
        <f t="shared" si="377"/>
        <v>0</v>
      </c>
      <c r="O461" s="6">
        <f t="shared" si="377"/>
        <v>0</v>
      </c>
      <c r="P461" s="6">
        <f t="shared" si="377"/>
        <v>0</v>
      </c>
      <c r="Q461" s="6">
        <f t="shared" si="353"/>
        <v>0</v>
      </c>
      <c r="R461" s="6">
        <f t="shared" si="353"/>
        <v>0</v>
      </c>
      <c r="S461" s="6">
        <f t="shared" si="353"/>
        <v>0</v>
      </c>
      <c r="T461" s="6">
        <f aca="true" t="shared" si="378" ref="T461:Y461">T33*T443</f>
        <v>0</v>
      </c>
      <c r="U461" s="6">
        <f t="shared" si="378"/>
        <v>0</v>
      </c>
      <c r="V461" s="6">
        <f t="shared" si="378"/>
        <v>0</v>
      </c>
      <c r="W461" s="6">
        <f t="shared" si="378"/>
        <v>0</v>
      </c>
      <c r="X461" s="6">
        <f t="shared" si="378"/>
        <v>0</v>
      </c>
      <c r="Y461" s="6">
        <f t="shared" si="378"/>
        <v>0</v>
      </c>
    </row>
    <row r="462" spans="1:25" ht="12.75" customHeight="1">
      <c r="A462" s="2" t="s">
        <v>28</v>
      </c>
      <c r="B462" t="s">
        <v>18</v>
      </c>
      <c r="E462" s="6">
        <f aca="true" t="shared" si="379" ref="E462:P462">E34*E444</f>
        <v>0</v>
      </c>
      <c r="F462" s="6">
        <f t="shared" si="379"/>
        <v>0</v>
      </c>
      <c r="G462" s="6">
        <f t="shared" si="379"/>
        <v>0</v>
      </c>
      <c r="H462" s="6">
        <f t="shared" si="379"/>
        <v>0</v>
      </c>
      <c r="I462" s="6">
        <f t="shared" si="379"/>
        <v>0</v>
      </c>
      <c r="J462" s="6">
        <f t="shared" si="379"/>
        <v>0</v>
      </c>
      <c r="K462" s="6">
        <f t="shared" si="379"/>
        <v>0</v>
      </c>
      <c r="L462" s="6">
        <f t="shared" si="379"/>
        <v>0</v>
      </c>
      <c r="M462" s="6">
        <f t="shared" si="379"/>
        <v>0</v>
      </c>
      <c r="N462" s="6">
        <f t="shared" si="379"/>
        <v>0</v>
      </c>
      <c r="O462" s="6">
        <f t="shared" si="379"/>
        <v>0</v>
      </c>
      <c r="P462" s="6">
        <f t="shared" si="379"/>
        <v>0</v>
      </c>
      <c r="Q462" s="6">
        <f t="shared" si="353"/>
        <v>0</v>
      </c>
      <c r="R462" s="6">
        <f t="shared" si="353"/>
        <v>0</v>
      </c>
      <c r="S462" s="6">
        <f t="shared" si="353"/>
        <v>0</v>
      </c>
      <c r="T462" s="6">
        <f aca="true" t="shared" si="380" ref="T462:Y462">T34*T444</f>
        <v>0</v>
      </c>
      <c r="U462" s="6">
        <f t="shared" si="380"/>
        <v>0</v>
      </c>
      <c r="V462" s="6">
        <f t="shared" si="380"/>
        <v>0</v>
      </c>
      <c r="W462" s="6">
        <f t="shared" si="380"/>
        <v>0</v>
      </c>
      <c r="X462" s="6">
        <f t="shared" si="380"/>
        <v>0</v>
      </c>
      <c r="Y462" s="6">
        <f t="shared" si="380"/>
        <v>0</v>
      </c>
    </row>
    <row r="463" spans="1:25" ht="12.75" customHeight="1">
      <c r="A463" s="2" t="s">
        <v>29</v>
      </c>
      <c r="E463" s="6">
        <f aca="true" t="shared" si="381" ref="E463:P463">E35*E445</f>
        <v>0</v>
      </c>
      <c r="F463" s="6">
        <f t="shared" si="381"/>
        <v>0</v>
      </c>
      <c r="G463" s="6">
        <f t="shared" si="381"/>
        <v>0</v>
      </c>
      <c r="H463" s="6">
        <f t="shared" si="381"/>
        <v>0</v>
      </c>
      <c r="I463" s="6">
        <f t="shared" si="381"/>
        <v>0</v>
      </c>
      <c r="J463" s="6">
        <f t="shared" si="381"/>
        <v>0</v>
      </c>
      <c r="K463" s="6">
        <f t="shared" si="381"/>
        <v>241.536</v>
      </c>
      <c r="L463" s="6">
        <f t="shared" si="381"/>
        <v>188.03850872599054</v>
      </c>
      <c r="M463" s="6">
        <f t="shared" si="381"/>
        <v>80.08893231313401</v>
      </c>
      <c r="N463" s="6">
        <f t="shared" si="381"/>
        <v>43.87116739160824</v>
      </c>
      <c r="O463" s="6">
        <f t="shared" si="381"/>
        <v>67.12299854746666</v>
      </c>
      <c r="P463" s="6">
        <f t="shared" si="381"/>
        <v>219.45633912136125</v>
      </c>
      <c r="Q463" s="6">
        <f t="shared" si="353"/>
        <v>380.4240691014091</v>
      </c>
      <c r="R463" s="6">
        <f t="shared" si="353"/>
        <v>0</v>
      </c>
      <c r="S463" s="6">
        <f t="shared" si="353"/>
        <v>0</v>
      </c>
      <c r="T463" s="6">
        <f aca="true" t="shared" si="382" ref="T463:Y463">T35*T445</f>
        <v>0</v>
      </c>
      <c r="U463" s="6">
        <f t="shared" si="382"/>
        <v>0</v>
      </c>
      <c r="V463" s="6">
        <f t="shared" si="382"/>
        <v>0</v>
      </c>
      <c r="W463" s="6">
        <f t="shared" si="382"/>
        <v>0</v>
      </c>
      <c r="X463" s="6">
        <f t="shared" si="382"/>
        <v>0</v>
      </c>
      <c r="Y463" s="6">
        <f t="shared" si="382"/>
        <v>0</v>
      </c>
    </row>
    <row r="464" ht="12.75" customHeight="1"/>
    <row r="465" ht="12.75" customHeight="1">
      <c r="E465" s="9" t="s">
        <v>24</v>
      </c>
    </row>
    <row r="466" ht="12.75" customHeight="1"/>
    <row r="467" spans="1:25" ht="12.75" customHeight="1">
      <c r="A467" s="1" t="s">
        <v>30</v>
      </c>
      <c r="B467" t="s">
        <v>31</v>
      </c>
      <c r="E467" s="10">
        <f aca="true" t="shared" si="383" ref="E467:O481">E449+E431</f>
        <v>0</v>
      </c>
      <c r="F467" s="10">
        <f t="shared" si="383"/>
        <v>0</v>
      </c>
      <c r="G467" s="10">
        <f t="shared" si="383"/>
        <v>0</v>
      </c>
      <c r="H467" s="10">
        <f t="shared" si="383"/>
        <v>0</v>
      </c>
      <c r="I467" s="10">
        <f t="shared" si="383"/>
        <v>0</v>
      </c>
      <c r="J467" s="10">
        <f t="shared" si="383"/>
        <v>0</v>
      </c>
      <c r="K467" s="10">
        <f t="shared" si="383"/>
        <v>0</v>
      </c>
      <c r="L467" s="10">
        <f t="shared" si="383"/>
        <v>0</v>
      </c>
      <c r="M467" s="10">
        <f t="shared" si="383"/>
        <v>0</v>
      </c>
      <c r="N467" s="10">
        <f t="shared" si="383"/>
        <v>0</v>
      </c>
      <c r="O467" s="10">
        <f t="shared" si="383"/>
        <v>0</v>
      </c>
      <c r="P467" s="10">
        <f aca="true" t="shared" si="384" ref="P467:S481">P449+P431</f>
        <v>0</v>
      </c>
      <c r="Q467" s="10">
        <f t="shared" si="384"/>
        <v>0</v>
      </c>
      <c r="R467" s="10">
        <f t="shared" si="384"/>
        <v>0</v>
      </c>
      <c r="S467" s="10">
        <f t="shared" si="384"/>
        <v>0</v>
      </c>
      <c r="T467" s="10">
        <f aca="true" t="shared" si="385" ref="T467:Y467">T449+T431</f>
        <v>0</v>
      </c>
      <c r="U467" s="10">
        <f t="shared" si="385"/>
        <v>0</v>
      </c>
      <c r="V467" s="10">
        <f t="shared" si="385"/>
        <v>0</v>
      </c>
      <c r="W467" s="10">
        <f t="shared" si="385"/>
        <v>0</v>
      </c>
      <c r="X467" s="10">
        <f t="shared" si="385"/>
        <v>0</v>
      </c>
      <c r="Y467" s="10">
        <f t="shared" si="385"/>
        <v>0</v>
      </c>
    </row>
    <row r="468" spans="1:25" ht="12.75" customHeight="1">
      <c r="A468" s="1" t="s">
        <v>40</v>
      </c>
      <c r="B468" t="s">
        <v>45</v>
      </c>
      <c r="E468" s="10">
        <f t="shared" si="383"/>
        <v>0</v>
      </c>
      <c r="F468" s="10">
        <f t="shared" si="383"/>
        <v>0</v>
      </c>
      <c r="G468" s="10">
        <f t="shared" si="383"/>
        <v>0</v>
      </c>
      <c r="H468" s="10">
        <f t="shared" si="383"/>
        <v>0</v>
      </c>
      <c r="I468" s="10">
        <f t="shared" si="383"/>
        <v>0</v>
      </c>
      <c r="J468" s="10">
        <f t="shared" si="383"/>
        <v>0</v>
      </c>
      <c r="K468" s="10">
        <f t="shared" si="383"/>
        <v>0</v>
      </c>
      <c r="L468" s="10">
        <f t="shared" si="383"/>
        <v>0</v>
      </c>
      <c r="M468" s="10">
        <f t="shared" si="383"/>
        <v>0</v>
      </c>
      <c r="N468" s="10">
        <f t="shared" si="383"/>
        <v>0</v>
      </c>
      <c r="O468" s="10">
        <f t="shared" si="383"/>
        <v>0</v>
      </c>
      <c r="P468" s="10">
        <f t="shared" si="384"/>
        <v>0</v>
      </c>
      <c r="Q468" s="10">
        <f t="shared" si="384"/>
        <v>0</v>
      </c>
      <c r="R468" s="10">
        <f t="shared" si="384"/>
        <v>0</v>
      </c>
      <c r="S468" s="10">
        <f t="shared" si="384"/>
        <v>0</v>
      </c>
      <c r="T468" s="10">
        <f aca="true" t="shared" si="386" ref="T468:Y468">T450+T432</f>
        <v>0</v>
      </c>
      <c r="U468" s="10">
        <f t="shared" si="386"/>
        <v>0</v>
      </c>
      <c r="V468" s="10">
        <f t="shared" si="386"/>
        <v>0</v>
      </c>
      <c r="W468" s="10">
        <f t="shared" si="386"/>
        <v>0</v>
      </c>
      <c r="X468" s="10">
        <f t="shared" si="386"/>
        <v>0</v>
      </c>
      <c r="Y468" s="10">
        <f t="shared" si="386"/>
        <v>0</v>
      </c>
    </row>
    <row r="469" spans="1:25" ht="12.75" customHeight="1">
      <c r="A469" s="1" t="s">
        <v>41</v>
      </c>
      <c r="B469" t="s">
        <v>44</v>
      </c>
      <c r="E469" s="10">
        <f t="shared" si="383"/>
        <v>0</v>
      </c>
      <c r="F469" s="10">
        <f t="shared" si="383"/>
        <v>0</v>
      </c>
      <c r="G469" s="10">
        <f t="shared" si="383"/>
        <v>0</v>
      </c>
      <c r="H469" s="10">
        <f t="shared" si="383"/>
        <v>0</v>
      </c>
      <c r="I469" s="10">
        <f t="shared" si="383"/>
        <v>0</v>
      </c>
      <c r="J469" s="10">
        <f t="shared" si="383"/>
        <v>0</v>
      </c>
      <c r="K469" s="10">
        <f t="shared" si="383"/>
        <v>0</v>
      </c>
      <c r="L469" s="10">
        <f t="shared" si="383"/>
        <v>0</v>
      </c>
      <c r="M469" s="10">
        <f t="shared" si="383"/>
        <v>0</v>
      </c>
      <c r="N469" s="10">
        <f t="shared" si="383"/>
        <v>0</v>
      </c>
      <c r="O469" s="10">
        <f t="shared" si="383"/>
        <v>0</v>
      </c>
      <c r="P469" s="10">
        <f t="shared" si="384"/>
        <v>0</v>
      </c>
      <c r="Q469" s="10">
        <f t="shared" si="384"/>
        <v>0</v>
      </c>
      <c r="R469" s="10">
        <f t="shared" si="384"/>
        <v>0</v>
      </c>
      <c r="S469" s="10">
        <f t="shared" si="384"/>
        <v>0</v>
      </c>
      <c r="T469" s="10">
        <f aca="true" t="shared" si="387" ref="T469:Y469">T451+T433</f>
        <v>0</v>
      </c>
      <c r="U469" s="10">
        <f t="shared" si="387"/>
        <v>0</v>
      </c>
      <c r="V469" s="10">
        <f t="shared" si="387"/>
        <v>0</v>
      </c>
      <c r="W469" s="10">
        <f t="shared" si="387"/>
        <v>0</v>
      </c>
      <c r="X469" s="10">
        <f t="shared" si="387"/>
        <v>0</v>
      </c>
      <c r="Y469" s="10">
        <f t="shared" si="387"/>
        <v>0</v>
      </c>
    </row>
    <row r="470" spans="1:25" ht="12.75" customHeight="1">
      <c r="A470" s="1" t="s">
        <v>42</v>
      </c>
      <c r="B470" t="s">
        <v>43</v>
      </c>
      <c r="E470" s="10">
        <f t="shared" si="383"/>
        <v>0</v>
      </c>
      <c r="F470" s="10">
        <f t="shared" si="383"/>
        <v>0</v>
      </c>
      <c r="G470" s="10">
        <f t="shared" si="383"/>
        <v>0</v>
      </c>
      <c r="H470" s="10">
        <f t="shared" si="383"/>
        <v>0</v>
      </c>
      <c r="I470" s="10">
        <f t="shared" si="383"/>
        <v>0</v>
      </c>
      <c r="J470" s="10">
        <f t="shared" si="383"/>
        <v>0</v>
      </c>
      <c r="K470" s="10">
        <f t="shared" si="383"/>
        <v>0</v>
      </c>
      <c r="L470" s="10">
        <f t="shared" si="383"/>
        <v>0</v>
      </c>
      <c r="M470" s="10">
        <f t="shared" si="383"/>
        <v>0</v>
      </c>
      <c r="N470" s="10">
        <f t="shared" si="383"/>
        <v>0</v>
      </c>
      <c r="O470" s="10">
        <f t="shared" si="383"/>
        <v>0</v>
      </c>
      <c r="P470" s="10">
        <f t="shared" si="384"/>
        <v>0</v>
      </c>
      <c r="Q470" s="10">
        <f t="shared" si="384"/>
        <v>0</v>
      </c>
      <c r="R470" s="10">
        <f t="shared" si="384"/>
        <v>0</v>
      </c>
      <c r="S470" s="10">
        <f t="shared" si="384"/>
        <v>0</v>
      </c>
      <c r="T470" s="10">
        <f aca="true" t="shared" si="388" ref="T470:Y470">T452+T434</f>
        <v>0</v>
      </c>
      <c r="U470" s="10">
        <f t="shared" si="388"/>
        <v>0</v>
      </c>
      <c r="V470" s="10">
        <f t="shared" si="388"/>
        <v>0</v>
      </c>
      <c r="W470" s="10">
        <f t="shared" si="388"/>
        <v>0</v>
      </c>
      <c r="X470" s="10">
        <f t="shared" si="388"/>
        <v>0</v>
      </c>
      <c r="Y470" s="10">
        <f t="shared" si="388"/>
        <v>0</v>
      </c>
    </row>
    <row r="471" spans="1:25" ht="12.75" customHeight="1">
      <c r="A471" s="1" t="s">
        <v>0</v>
      </c>
      <c r="B471" t="s">
        <v>9</v>
      </c>
      <c r="E471" s="10">
        <f t="shared" si="383"/>
        <v>0</v>
      </c>
      <c r="F471" s="10">
        <f t="shared" si="383"/>
        <v>0</v>
      </c>
      <c r="G471" s="10">
        <f t="shared" si="383"/>
        <v>0</v>
      </c>
      <c r="H471" s="10">
        <f t="shared" si="383"/>
        <v>0</v>
      </c>
      <c r="I471" s="10">
        <f t="shared" si="383"/>
        <v>0</v>
      </c>
      <c r="J471" s="10">
        <f t="shared" si="383"/>
        <v>0</v>
      </c>
      <c r="K471" s="10">
        <f t="shared" si="383"/>
        <v>21807.072</v>
      </c>
      <c r="L471" s="10">
        <f t="shared" si="383"/>
        <v>25600.96948478423</v>
      </c>
      <c r="M471" s="10">
        <f t="shared" si="383"/>
        <v>26813.04645723442</v>
      </c>
      <c r="N471" s="10">
        <f t="shared" si="383"/>
        <v>26666.357912865875</v>
      </c>
      <c r="O471" s="10">
        <f t="shared" si="383"/>
        <v>32417.233562008612</v>
      </c>
      <c r="P471" s="10">
        <f t="shared" si="384"/>
        <v>39119.36835733102</v>
      </c>
      <c r="Q471" s="10">
        <f t="shared" si="384"/>
        <v>42969.01553863195</v>
      </c>
      <c r="R471" s="10">
        <f t="shared" si="384"/>
        <v>51193.09022019035</v>
      </c>
      <c r="S471" s="10">
        <f t="shared" si="384"/>
        <v>50172.948040095565</v>
      </c>
      <c r="T471" s="10">
        <f aca="true" t="shared" si="389" ref="T471:Y471">T453+T435</f>
        <v>49152.80586000078</v>
      </c>
      <c r="U471" s="10">
        <f t="shared" si="389"/>
        <v>48132.663679906</v>
      </c>
      <c r="V471" s="10">
        <f t="shared" si="389"/>
        <v>47112.521499811206</v>
      </c>
      <c r="W471" s="10">
        <f t="shared" si="389"/>
        <v>46092.37931971643</v>
      </c>
      <c r="X471" s="10">
        <f t="shared" si="389"/>
        <v>45072.23713962164</v>
      </c>
      <c r="Y471" s="10">
        <f t="shared" si="389"/>
        <v>45072.23713962164</v>
      </c>
    </row>
    <row r="472" spans="1:25" ht="12.75" customHeight="1">
      <c r="A472" s="2" t="s">
        <v>1</v>
      </c>
      <c r="B472" t="s">
        <v>10</v>
      </c>
      <c r="E472" s="10">
        <f t="shared" si="383"/>
        <v>0</v>
      </c>
      <c r="F472" s="10">
        <f t="shared" si="383"/>
        <v>0</v>
      </c>
      <c r="G472" s="10">
        <f t="shared" si="383"/>
        <v>0</v>
      </c>
      <c r="H472" s="10">
        <f t="shared" si="383"/>
        <v>0</v>
      </c>
      <c r="I472" s="10">
        <f t="shared" si="383"/>
        <v>0</v>
      </c>
      <c r="J472" s="10">
        <f t="shared" si="383"/>
        <v>0</v>
      </c>
      <c r="K472" s="10">
        <f t="shared" si="383"/>
        <v>0</v>
      </c>
      <c r="L472" s="10">
        <f t="shared" si="383"/>
        <v>0</v>
      </c>
      <c r="M472" s="10">
        <f t="shared" si="383"/>
        <v>0</v>
      </c>
      <c r="N472" s="10">
        <f t="shared" si="383"/>
        <v>0</v>
      </c>
      <c r="O472" s="10">
        <f t="shared" si="383"/>
        <v>0</v>
      </c>
      <c r="P472" s="10">
        <f t="shared" si="384"/>
        <v>0</v>
      </c>
      <c r="Q472" s="10">
        <f t="shared" si="384"/>
        <v>0</v>
      </c>
      <c r="R472" s="10">
        <f t="shared" si="384"/>
        <v>0</v>
      </c>
      <c r="S472" s="10">
        <f t="shared" si="384"/>
        <v>0</v>
      </c>
      <c r="T472" s="10">
        <f aca="true" t="shared" si="390" ref="T472:Y472">T454+T436</f>
        <v>0</v>
      </c>
      <c r="U472" s="10">
        <f t="shared" si="390"/>
        <v>0</v>
      </c>
      <c r="V472" s="10">
        <f t="shared" si="390"/>
        <v>0</v>
      </c>
      <c r="W472" s="10">
        <f t="shared" si="390"/>
        <v>0</v>
      </c>
      <c r="X472" s="10">
        <f t="shared" si="390"/>
        <v>0</v>
      </c>
      <c r="Y472" s="10">
        <f t="shared" si="390"/>
        <v>0</v>
      </c>
    </row>
    <row r="473" spans="1:25" ht="12.75" customHeight="1">
      <c r="A473" s="2" t="s">
        <v>2</v>
      </c>
      <c r="B473" t="s">
        <v>11</v>
      </c>
      <c r="E473" s="10">
        <f t="shared" si="383"/>
        <v>0</v>
      </c>
      <c r="F473" s="10">
        <f t="shared" si="383"/>
        <v>0</v>
      </c>
      <c r="G473" s="10">
        <f t="shared" si="383"/>
        <v>0</v>
      </c>
      <c r="H473" s="10">
        <f t="shared" si="383"/>
        <v>0</v>
      </c>
      <c r="I473" s="10">
        <f t="shared" si="383"/>
        <v>0</v>
      </c>
      <c r="J473" s="10">
        <f t="shared" si="383"/>
        <v>0</v>
      </c>
      <c r="K473" s="10">
        <f t="shared" si="383"/>
        <v>0</v>
      </c>
      <c r="L473" s="10">
        <f t="shared" si="383"/>
        <v>0</v>
      </c>
      <c r="M473" s="10">
        <f t="shared" si="383"/>
        <v>0</v>
      </c>
      <c r="N473" s="10">
        <f t="shared" si="383"/>
        <v>0</v>
      </c>
      <c r="O473" s="10">
        <f t="shared" si="383"/>
        <v>0</v>
      </c>
      <c r="P473" s="10">
        <f t="shared" si="384"/>
        <v>0</v>
      </c>
      <c r="Q473" s="10">
        <f t="shared" si="384"/>
        <v>0</v>
      </c>
      <c r="R473" s="10">
        <f t="shared" si="384"/>
        <v>0</v>
      </c>
      <c r="S473" s="10">
        <f t="shared" si="384"/>
        <v>0</v>
      </c>
      <c r="T473" s="10">
        <f aca="true" t="shared" si="391" ref="T473:Y473">T455+T437</f>
        <v>0</v>
      </c>
      <c r="U473" s="10">
        <f t="shared" si="391"/>
        <v>0</v>
      </c>
      <c r="V473" s="10">
        <f t="shared" si="391"/>
        <v>0</v>
      </c>
      <c r="W473" s="10">
        <f t="shared" si="391"/>
        <v>0</v>
      </c>
      <c r="X473" s="10">
        <f t="shared" si="391"/>
        <v>0</v>
      </c>
      <c r="Y473" s="10">
        <f t="shared" si="391"/>
        <v>0</v>
      </c>
    </row>
    <row r="474" spans="1:25" ht="12.75" customHeight="1">
      <c r="A474" s="2" t="s">
        <v>3</v>
      </c>
      <c r="B474" t="s">
        <v>12</v>
      </c>
      <c r="E474" s="10">
        <f t="shared" si="383"/>
        <v>0</v>
      </c>
      <c r="F474" s="10">
        <f t="shared" si="383"/>
        <v>0</v>
      </c>
      <c r="G474" s="10">
        <f t="shared" si="383"/>
        <v>0</v>
      </c>
      <c r="H474" s="10">
        <f t="shared" si="383"/>
        <v>0</v>
      </c>
      <c r="I474" s="10">
        <f t="shared" si="383"/>
        <v>0</v>
      </c>
      <c r="J474" s="10">
        <f t="shared" si="383"/>
        <v>0</v>
      </c>
      <c r="K474" s="10">
        <f t="shared" si="383"/>
        <v>0</v>
      </c>
      <c r="L474" s="10">
        <f t="shared" si="383"/>
        <v>0</v>
      </c>
      <c r="M474" s="10">
        <f t="shared" si="383"/>
        <v>0</v>
      </c>
      <c r="N474" s="10">
        <f t="shared" si="383"/>
        <v>0</v>
      </c>
      <c r="O474" s="10">
        <f t="shared" si="383"/>
        <v>0</v>
      </c>
      <c r="P474" s="10">
        <f t="shared" si="384"/>
        <v>0</v>
      </c>
      <c r="Q474" s="10">
        <f t="shared" si="384"/>
        <v>0</v>
      </c>
      <c r="R474" s="10">
        <f t="shared" si="384"/>
        <v>0</v>
      </c>
      <c r="S474" s="10">
        <f t="shared" si="384"/>
        <v>0</v>
      </c>
      <c r="T474" s="10">
        <f aca="true" t="shared" si="392" ref="T474:Y474">T456+T438</f>
        <v>0</v>
      </c>
      <c r="U474" s="10">
        <f t="shared" si="392"/>
        <v>0</v>
      </c>
      <c r="V474" s="10">
        <f t="shared" si="392"/>
        <v>0</v>
      </c>
      <c r="W474" s="10">
        <f t="shared" si="392"/>
        <v>0</v>
      </c>
      <c r="X474" s="10">
        <f t="shared" si="392"/>
        <v>0</v>
      </c>
      <c r="Y474" s="10">
        <f t="shared" si="392"/>
        <v>0</v>
      </c>
    </row>
    <row r="475" spans="1:25" ht="12.75" customHeight="1">
      <c r="A475" s="2" t="s">
        <v>4</v>
      </c>
      <c r="B475" t="s">
        <v>13</v>
      </c>
      <c r="E475" s="10">
        <f t="shared" si="383"/>
        <v>0</v>
      </c>
      <c r="F475" s="10">
        <f t="shared" si="383"/>
        <v>0</v>
      </c>
      <c r="G475" s="10">
        <f t="shared" si="383"/>
        <v>0</v>
      </c>
      <c r="H475" s="10">
        <f t="shared" si="383"/>
        <v>0</v>
      </c>
      <c r="I475" s="10">
        <f t="shared" si="383"/>
        <v>0</v>
      </c>
      <c r="J475" s="10">
        <f t="shared" si="383"/>
        <v>0</v>
      </c>
      <c r="K475" s="10">
        <f t="shared" si="383"/>
        <v>0</v>
      </c>
      <c r="L475" s="10">
        <f t="shared" si="383"/>
        <v>0</v>
      </c>
      <c r="M475" s="10">
        <f t="shared" si="383"/>
        <v>0</v>
      </c>
      <c r="N475" s="10">
        <f t="shared" si="383"/>
        <v>0</v>
      </c>
      <c r="O475" s="10">
        <f t="shared" si="383"/>
        <v>0</v>
      </c>
      <c r="P475" s="10">
        <f t="shared" si="384"/>
        <v>0</v>
      </c>
      <c r="Q475" s="10">
        <f t="shared" si="384"/>
        <v>0</v>
      </c>
      <c r="R475" s="10">
        <f t="shared" si="384"/>
        <v>0</v>
      </c>
      <c r="S475" s="10">
        <f t="shared" si="384"/>
        <v>0</v>
      </c>
      <c r="T475" s="10">
        <f aca="true" t="shared" si="393" ref="T475:Y475">T457+T439</f>
        <v>0</v>
      </c>
      <c r="U475" s="10">
        <f t="shared" si="393"/>
        <v>0</v>
      </c>
      <c r="V475" s="10">
        <f t="shared" si="393"/>
        <v>0</v>
      </c>
      <c r="W475" s="10">
        <f t="shared" si="393"/>
        <v>0</v>
      </c>
      <c r="X475" s="10">
        <f t="shared" si="393"/>
        <v>0</v>
      </c>
      <c r="Y475" s="10">
        <f t="shared" si="393"/>
        <v>0</v>
      </c>
    </row>
    <row r="476" spans="1:25" ht="12.75" customHeight="1">
      <c r="A476" s="2" t="s">
        <v>5</v>
      </c>
      <c r="B476" t="s">
        <v>14</v>
      </c>
      <c r="E476" s="10">
        <f t="shared" si="383"/>
        <v>0</v>
      </c>
      <c r="F476" s="10">
        <f t="shared" si="383"/>
        <v>0</v>
      </c>
      <c r="G476" s="10">
        <f t="shared" si="383"/>
        <v>0</v>
      </c>
      <c r="H476" s="10">
        <f t="shared" si="383"/>
        <v>0</v>
      </c>
      <c r="I476" s="10">
        <f t="shared" si="383"/>
        <v>0</v>
      </c>
      <c r="J476" s="10">
        <f t="shared" si="383"/>
        <v>0</v>
      </c>
      <c r="K476" s="10">
        <f t="shared" si="383"/>
        <v>0</v>
      </c>
      <c r="L476" s="10">
        <f t="shared" si="383"/>
        <v>0</v>
      </c>
      <c r="M476" s="10">
        <f t="shared" si="383"/>
        <v>0</v>
      </c>
      <c r="N476" s="10">
        <f t="shared" si="383"/>
        <v>0</v>
      </c>
      <c r="O476" s="10">
        <f t="shared" si="383"/>
        <v>0</v>
      </c>
      <c r="P476" s="10">
        <f t="shared" si="384"/>
        <v>0</v>
      </c>
      <c r="Q476" s="10">
        <f t="shared" si="384"/>
        <v>0</v>
      </c>
      <c r="R476" s="10">
        <f t="shared" si="384"/>
        <v>0</v>
      </c>
      <c r="S476" s="10">
        <f t="shared" si="384"/>
        <v>0</v>
      </c>
      <c r="T476" s="10">
        <f aca="true" t="shared" si="394" ref="T476:Y476">T458+T440</f>
        <v>0</v>
      </c>
      <c r="U476" s="10">
        <f t="shared" si="394"/>
        <v>0</v>
      </c>
      <c r="V476" s="10">
        <f t="shared" si="394"/>
        <v>0</v>
      </c>
      <c r="W476" s="10">
        <f t="shared" si="394"/>
        <v>0</v>
      </c>
      <c r="X476" s="10">
        <f t="shared" si="394"/>
        <v>0</v>
      </c>
      <c r="Y476" s="10">
        <f t="shared" si="394"/>
        <v>0</v>
      </c>
    </row>
    <row r="477" spans="1:25" ht="12.75" customHeight="1">
      <c r="A477" s="2" t="s">
        <v>6</v>
      </c>
      <c r="B477" t="s">
        <v>15</v>
      </c>
      <c r="E477" s="10">
        <f t="shared" si="383"/>
        <v>0</v>
      </c>
      <c r="F477" s="10">
        <f t="shared" si="383"/>
        <v>0</v>
      </c>
      <c r="G477" s="10">
        <f t="shared" si="383"/>
        <v>0</v>
      </c>
      <c r="H477" s="10">
        <f t="shared" si="383"/>
        <v>0</v>
      </c>
      <c r="I477" s="10">
        <f t="shared" si="383"/>
        <v>0</v>
      </c>
      <c r="J477" s="10">
        <f t="shared" si="383"/>
        <v>0</v>
      </c>
      <c r="K477" s="10">
        <f t="shared" si="383"/>
        <v>0</v>
      </c>
      <c r="L477" s="10">
        <f t="shared" si="383"/>
        <v>0</v>
      </c>
      <c r="M477" s="10">
        <f t="shared" si="383"/>
        <v>0</v>
      </c>
      <c r="N477" s="10">
        <f t="shared" si="383"/>
        <v>0</v>
      </c>
      <c r="O477" s="10">
        <f t="shared" si="383"/>
        <v>0</v>
      </c>
      <c r="P477" s="10">
        <f t="shared" si="384"/>
        <v>0</v>
      </c>
      <c r="Q477" s="10">
        <f t="shared" si="384"/>
        <v>0</v>
      </c>
      <c r="R477" s="10">
        <f t="shared" si="384"/>
        <v>0</v>
      </c>
      <c r="S477" s="10">
        <f t="shared" si="384"/>
        <v>0</v>
      </c>
      <c r="T477" s="10">
        <f aca="true" t="shared" si="395" ref="T477:Y477">T459+T441</f>
        <v>0</v>
      </c>
      <c r="U477" s="10">
        <f t="shared" si="395"/>
        <v>0</v>
      </c>
      <c r="V477" s="10">
        <f t="shared" si="395"/>
        <v>0</v>
      </c>
      <c r="W477" s="10">
        <f t="shared" si="395"/>
        <v>0</v>
      </c>
      <c r="X477" s="10">
        <f t="shared" si="395"/>
        <v>0</v>
      </c>
      <c r="Y477" s="10">
        <f t="shared" si="395"/>
        <v>0</v>
      </c>
    </row>
    <row r="478" spans="1:25" ht="12.75" customHeight="1">
      <c r="A478" s="2" t="s">
        <v>7</v>
      </c>
      <c r="B478" t="s">
        <v>16</v>
      </c>
      <c r="E478" s="10">
        <f t="shared" si="383"/>
        <v>0</v>
      </c>
      <c r="F478" s="10">
        <f t="shared" si="383"/>
        <v>0</v>
      </c>
      <c r="G478" s="10">
        <f t="shared" si="383"/>
        <v>0</v>
      </c>
      <c r="H478" s="10">
        <f t="shared" si="383"/>
        <v>0</v>
      </c>
      <c r="I478" s="10">
        <f t="shared" si="383"/>
        <v>0</v>
      </c>
      <c r="J478" s="10">
        <f t="shared" si="383"/>
        <v>0</v>
      </c>
      <c r="K478" s="10">
        <f t="shared" si="383"/>
        <v>90993.6</v>
      </c>
      <c r="L478" s="10">
        <f t="shared" si="383"/>
        <v>95245.22485603792</v>
      </c>
      <c r="M478" s="10">
        <f t="shared" si="383"/>
        <v>94423.03099417788</v>
      </c>
      <c r="N478" s="10">
        <f t="shared" si="383"/>
        <v>123981.74701399289</v>
      </c>
      <c r="O478" s="10">
        <f t="shared" si="383"/>
        <v>148260.19071058684</v>
      </c>
      <c r="P478" s="10">
        <f t="shared" si="384"/>
        <v>152958.69882239893</v>
      </c>
      <c r="Q478" s="10">
        <f t="shared" si="384"/>
        <v>197427.81383271256</v>
      </c>
      <c r="R478" s="10">
        <f t="shared" si="384"/>
        <v>182832.4650721084</v>
      </c>
      <c r="S478" s="10">
        <f t="shared" si="384"/>
        <v>179189.10014319845</v>
      </c>
      <c r="T478" s="10">
        <f aca="true" t="shared" si="396" ref="T478:Y478">T460+T442</f>
        <v>175545.73521428852</v>
      </c>
      <c r="U478" s="10">
        <f t="shared" si="396"/>
        <v>171902.37028537857</v>
      </c>
      <c r="V478" s="10">
        <f t="shared" si="396"/>
        <v>168259.0053564686</v>
      </c>
      <c r="W478" s="10">
        <f t="shared" si="396"/>
        <v>164615.64042755868</v>
      </c>
      <c r="X478" s="10">
        <f t="shared" si="396"/>
        <v>160972.27549864873</v>
      </c>
      <c r="Y478" s="10">
        <f t="shared" si="396"/>
        <v>160972.27549864873</v>
      </c>
    </row>
    <row r="479" spans="1:25" ht="12.75" customHeight="1">
      <c r="A479" s="2" t="s">
        <v>8</v>
      </c>
      <c r="B479" t="s">
        <v>17</v>
      </c>
      <c r="E479" s="10">
        <f t="shared" si="383"/>
        <v>0</v>
      </c>
      <c r="F479" s="10">
        <f t="shared" si="383"/>
        <v>0</v>
      </c>
      <c r="G479" s="10">
        <f t="shared" si="383"/>
        <v>0</v>
      </c>
      <c r="H479" s="10">
        <f t="shared" si="383"/>
        <v>0</v>
      </c>
      <c r="I479" s="10">
        <f t="shared" si="383"/>
        <v>0</v>
      </c>
      <c r="J479" s="10">
        <f t="shared" si="383"/>
        <v>0</v>
      </c>
      <c r="K479" s="10">
        <f t="shared" si="383"/>
        <v>0</v>
      </c>
      <c r="L479" s="10">
        <f t="shared" si="383"/>
        <v>0</v>
      </c>
      <c r="M479" s="10">
        <f t="shared" si="383"/>
        <v>0</v>
      </c>
      <c r="N479" s="10">
        <f t="shared" si="383"/>
        <v>0</v>
      </c>
      <c r="O479" s="10">
        <f t="shared" si="383"/>
        <v>0</v>
      </c>
      <c r="P479" s="10">
        <f t="shared" si="384"/>
        <v>0</v>
      </c>
      <c r="Q479" s="10">
        <f t="shared" si="384"/>
        <v>0</v>
      </c>
      <c r="R479" s="10">
        <f t="shared" si="384"/>
        <v>0</v>
      </c>
      <c r="S479" s="10">
        <f t="shared" si="384"/>
        <v>0</v>
      </c>
      <c r="T479" s="10">
        <f aca="true" t="shared" si="397" ref="T479:Y479">T461+T443</f>
        <v>0</v>
      </c>
      <c r="U479" s="10">
        <f t="shared" si="397"/>
        <v>0</v>
      </c>
      <c r="V479" s="10">
        <f t="shared" si="397"/>
        <v>0</v>
      </c>
      <c r="W479" s="10">
        <f t="shared" si="397"/>
        <v>0</v>
      </c>
      <c r="X479" s="10">
        <f t="shared" si="397"/>
        <v>0</v>
      </c>
      <c r="Y479" s="10">
        <f t="shared" si="397"/>
        <v>0</v>
      </c>
    </row>
    <row r="480" spans="1:25" ht="12.75" customHeight="1">
      <c r="A480" s="2" t="s">
        <v>28</v>
      </c>
      <c r="B480" t="s">
        <v>18</v>
      </c>
      <c r="E480" s="10">
        <f t="shared" si="383"/>
        <v>0</v>
      </c>
      <c r="F480" s="10">
        <f t="shared" si="383"/>
        <v>0</v>
      </c>
      <c r="G480" s="10">
        <f t="shared" si="383"/>
        <v>0</v>
      </c>
      <c r="H480" s="10">
        <f t="shared" si="383"/>
        <v>0</v>
      </c>
      <c r="I480" s="10">
        <f t="shared" si="383"/>
        <v>0</v>
      </c>
      <c r="J480" s="10">
        <f t="shared" si="383"/>
        <v>0</v>
      </c>
      <c r="K480" s="10">
        <f t="shared" si="383"/>
        <v>0</v>
      </c>
      <c r="L480" s="10">
        <f t="shared" si="383"/>
        <v>0</v>
      </c>
      <c r="M480" s="10">
        <f t="shared" si="383"/>
        <v>0</v>
      </c>
      <c r="N480" s="10">
        <f t="shared" si="383"/>
        <v>0</v>
      </c>
      <c r="O480" s="10">
        <f t="shared" si="383"/>
        <v>0</v>
      </c>
      <c r="P480" s="10">
        <f t="shared" si="384"/>
        <v>0</v>
      </c>
      <c r="Q480" s="10">
        <f t="shared" si="384"/>
        <v>0</v>
      </c>
      <c r="R480" s="10">
        <f t="shared" si="384"/>
        <v>0</v>
      </c>
      <c r="S480" s="10">
        <f t="shared" si="384"/>
        <v>0</v>
      </c>
      <c r="T480" s="10">
        <f aca="true" t="shared" si="398" ref="T480:Y480">T462+T444</f>
        <v>0</v>
      </c>
      <c r="U480" s="10">
        <f t="shared" si="398"/>
        <v>0</v>
      </c>
      <c r="V480" s="10">
        <f t="shared" si="398"/>
        <v>0</v>
      </c>
      <c r="W480" s="10">
        <f t="shared" si="398"/>
        <v>0</v>
      </c>
      <c r="X480" s="10">
        <f t="shared" si="398"/>
        <v>0</v>
      </c>
      <c r="Y480" s="10">
        <f t="shared" si="398"/>
        <v>0</v>
      </c>
    </row>
    <row r="481" spans="1:25" ht="12.75" customHeight="1">
      <c r="A481" s="2" t="s">
        <v>29</v>
      </c>
      <c r="E481" s="10">
        <f t="shared" si="383"/>
        <v>0</v>
      </c>
      <c r="F481" s="10">
        <f t="shared" si="383"/>
        <v>0</v>
      </c>
      <c r="G481" s="10">
        <f t="shared" si="383"/>
        <v>0</v>
      </c>
      <c r="H481" s="10">
        <f t="shared" si="383"/>
        <v>0</v>
      </c>
      <c r="I481" s="10">
        <f t="shared" si="383"/>
        <v>0</v>
      </c>
      <c r="J481" s="10">
        <f t="shared" si="383"/>
        <v>0</v>
      </c>
      <c r="K481" s="10">
        <f t="shared" si="383"/>
        <v>4081.536</v>
      </c>
      <c r="L481" s="10">
        <f t="shared" si="383"/>
        <v>4697.355264744948</v>
      </c>
      <c r="M481" s="10">
        <f t="shared" si="383"/>
        <v>4933.963617957619</v>
      </c>
      <c r="N481" s="10">
        <f t="shared" si="383"/>
        <v>4918.445322014747</v>
      </c>
      <c r="O481" s="10">
        <f t="shared" si="383"/>
        <v>6114.239984805725</v>
      </c>
      <c r="P481" s="10">
        <f t="shared" si="384"/>
        <v>7510.364615578546</v>
      </c>
      <c r="Q481" s="10">
        <f t="shared" si="384"/>
        <v>8175.999255605693</v>
      </c>
      <c r="R481" s="10">
        <f t="shared" si="384"/>
        <v>9751.064803845782</v>
      </c>
      <c r="S481" s="10">
        <f t="shared" si="384"/>
        <v>9556.752007637251</v>
      </c>
      <c r="T481" s="10">
        <f aca="true" t="shared" si="399" ref="T481:Y481">T463+T445</f>
        <v>9362.43921142872</v>
      </c>
      <c r="U481" s="10">
        <f t="shared" si="399"/>
        <v>9168.126415220191</v>
      </c>
      <c r="V481" s="10">
        <f t="shared" si="399"/>
        <v>8973.81361901166</v>
      </c>
      <c r="W481" s="10">
        <f t="shared" si="399"/>
        <v>8779.50082280313</v>
      </c>
      <c r="X481" s="10">
        <f t="shared" si="399"/>
        <v>8585.188026594598</v>
      </c>
      <c r="Y481" s="10">
        <f t="shared" si="399"/>
        <v>8585.188026594598</v>
      </c>
    </row>
    <row r="482" ht="12.75" customHeight="1"/>
    <row r="483" spans="1:25" ht="12.75" customHeight="1">
      <c r="A483" s="2" t="s">
        <v>46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aca="true" t="shared" si="400" ref="K483:Y483">-K$17*(1-$B$8)</f>
        <v>0</v>
      </c>
      <c r="L483" s="10">
        <f t="shared" si="400"/>
        <v>0</v>
      </c>
      <c r="M483" s="10">
        <f t="shared" si="400"/>
        <v>0</v>
      </c>
      <c r="N483" s="10">
        <f t="shared" si="400"/>
        <v>0</v>
      </c>
      <c r="O483" s="10">
        <f t="shared" si="400"/>
        <v>0</v>
      </c>
      <c r="P483" s="10">
        <f t="shared" si="400"/>
        <v>0</v>
      </c>
      <c r="Q483" s="10">
        <f t="shared" si="400"/>
        <v>0</v>
      </c>
      <c r="R483" s="10">
        <f t="shared" si="400"/>
        <v>0</v>
      </c>
      <c r="S483" s="10">
        <f t="shared" si="400"/>
        <v>0</v>
      </c>
      <c r="T483" s="10">
        <f t="shared" si="400"/>
        <v>0</v>
      </c>
      <c r="U483" s="10">
        <f t="shared" si="400"/>
        <v>0</v>
      </c>
      <c r="V483" s="10">
        <f t="shared" si="400"/>
        <v>0</v>
      </c>
      <c r="W483" s="10">
        <f t="shared" si="400"/>
        <v>0</v>
      </c>
      <c r="X483" s="10">
        <f t="shared" si="400"/>
        <v>0</v>
      </c>
      <c r="Y483" s="10">
        <f t="shared" si="400"/>
        <v>0</v>
      </c>
    </row>
    <row r="484" spans="1:25" ht="12.75" customHeight="1">
      <c r="A484" s="2" t="s">
        <v>26</v>
      </c>
      <c r="F484" s="6">
        <f aca="true" t="shared" si="401" ref="F484:O484">-F425*$B$7*(1-$B$8)</f>
        <v>0</v>
      </c>
      <c r="G484" s="6">
        <f t="shared" si="401"/>
        <v>0</v>
      </c>
      <c r="H484" s="6">
        <f t="shared" si="401"/>
        <v>0</v>
      </c>
      <c r="I484" s="6">
        <f t="shared" si="401"/>
        <v>0</v>
      </c>
      <c r="J484" s="6">
        <f t="shared" si="401"/>
        <v>0</v>
      </c>
      <c r="K484" s="6">
        <f t="shared" si="401"/>
        <v>0</v>
      </c>
      <c r="L484" s="6">
        <f t="shared" si="401"/>
        <v>0</v>
      </c>
      <c r="M484" s="6">
        <f t="shared" si="401"/>
        <v>0</v>
      </c>
      <c r="N484" s="6">
        <f t="shared" si="401"/>
        <v>0</v>
      </c>
      <c r="O484" s="6">
        <f t="shared" si="401"/>
        <v>0</v>
      </c>
      <c r="P484" s="6">
        <f>-P425*$B$7*(1-$B$8)</f>
        <v>0</v>
      </c>
      <c r="Q484" s="6">
        <f>-Q425*$B$7*(1-$B$8)</f>
        <v>0</v>
      </c>
      <c r="R484" s="6">
        <f>-R425*$B$7*(1-$B$8)</f>
        <v>0</v>
      </c>
      <c r="S484" s="6">
        <f>-S425*$B$7*(1-$B$8)</f>
        <v>0</v>
      </c>
      <c r="T484" s="6">
        <f aca="true" t="shared" si="402" ref="T484:Y484">-T425*$B$7*(1-$B$8)</f>
        <v>0</v>
      </c>
      <c r="U484" s="6">
        <f t="shared" si="402"/>
        <v>0</v>
      </c>
      <c r="V484" s="6">
        <f t="shared" si="402"/>
        <v>0</v>
      </c>
      <c r="W484" s="6">
        <f t="shared" si="402"/>
        <v>0</v>
      </c>
      <c r="X484" s="6">
        <f t="shared" si="402"/>
        <v>0</v>
      </c>
      <c r="Y484" s="6">
        <f t="shared" si="402"/>
        <v>0</v>
      </c>
    </row>
    <row r="485" ht="12.75" customHeight="1"/>
    <row r="486" spans="1:25" ht="12.75" customHeight="1">
      <c r="A486" s="2" t="s">
        <v>27</v>
      </c>
      <c r="E486" s="10">
        <f>SUM(E467:E485)</f>
        <v>0</v>
      </c>
      <c r="F486" s="10">
        <f>SUM(F467:F485)</f>
        <v>0</v>
      </c>
      <c r="G486" s="10">
        <f>SUM(G467:G485)</f>
        <v>0</v>
      </c>
      <c r="H486" s="10">
        <f>SUM(H467:H485)</f>
        <v>0</v>
      </c>
      <c r="I486" s="10">
        <f>SUM(I467:I485)</f>
        <v>0</v>
      </c>
      <c r="J486" s="10">
        <f>$B$5</f>
        <v>100000</v>
      </c>
      <c r="K486" s="10">
        <f aca="true" t="shared" si="403" ref="K486:P486">SUM(K467:K485)</f>
        <v>116882.20800000001</v>
      </c>
      <c r="L486" s="10">
        <f t="shared" si="403"/>
        <v>125543.54960556711</v>
      </c>
      <c r="M486" s="10">
        <f t="shared" si="403"/>
        <v>126170.04106936992</v>
      </c>
      <c r="N486" s="10">
        <f t="shared" si="403"/>
        <v>155566.5502488735</v>
      </c>
      <c r="O486" s="10">
        <f t="shared" si="403"/>
        <v>186791.6642574012</v>
      </c>
      <c r="P486" s="10">
        <f t="shared" si="403"/>
        <v>199588.4317953085</v>
      </c>
      <c r="Q486" s="10">
        <f>SUM(Q467:Q485)</f>
        <v>248572.8286269502</v>
      </c>
      <c r="R486" s="10">
        <f>SUM(R467:R485)</f>
        <v>243776.62009614453</v>
      </c>
      <c r="S486" s="10">
        <f>SUM(S467:S485)</f>
        <v>238918.80019093127</v>
      </c>
      <c r="T486" s="10">
        <f aca="true" t="shared" si="404" ref="T486:Y486">SUM(T467:T485)</f>
        <v>234060.98028571802</v>
      </c>
      <c r="U486" s="10">
        <f t="shared" si="404"/>
        <v>229203.16038050473</v>
      </c>
      <c r="V486" s="10">
        <f t="shared" si="404"/>
        <v>224345.34047529148</v>
      </c>
      <c r="W486" s="10">
        <f t="shared" si="404"/>
        <v>219487.52057007822</v>
      </c>
      <c r="X486" s="10">
        <f t="shared" si="404"/>
        <v>214629.70066486497</v>
      </c>
      <c r="Y486" s="10">
        <f t="shared" si="404"/>
        <v>214629.70066486497</v>
      </c>
    </row>
    <row r="487" ht="12.75" customHeight="1"/>
    <row r="488" ht="12.75" customHeight="1"/>
    <row r="489" ht="12.75" customHeight="1">
      <c r="A489" s="26" t="s">
        <v>54</v>
      </c>
    </row>
    <row r="490" spans="1:5" ht="12.75" customHeight="1">
      <c r="A490" s="5"/>
      <c r="E490" s="9" t="s">
        <v>22</v>
      </c>
    </row>
    <row r="491" spans="1:25" ht="12.75" customHeight="1">
      <c r="A491" s="5"/>
      <c r="B491" s="6"/>
      <c r="C491" s="24" t="s">
        <v>52</v>
      </c>
      <c r="E491" s="25">
        <f>E$20</f>
        <v>1994</v>
      </c>
      <c r="F491" s="25">
        <f aca="true" t="shared" si="405" ref="F491:Y491">F$20</f>
        <v>1995</v>
      </c>
      <c r="G491" s="25">
        <f t="shared" si="405"/>
        <v>1996</v>
      </c>
      <c r="H491" s="25">
        <f t="shared" si="405"/>
        <v>1997</v>
      </c>
      <c r="I491" s="25">
        <f t="shared" si="405"/>
        <v>1998</v>
      </c>
      <c r="J491" s="25">
        <f t="shared" si="405"/>
        <v>1999</v>
      </c>
      <c r="K491" s="25">
        <f t="shared" si="405"/>
        <v>2000</v>
      </c>
      <c r="L491" s="25">
        <f t="shared" si="405"/>
        <v>2001</v>
      </c>
      <c r="M491" s="25">
        <f t="shared" si="405"/>
        <v>2002</v>
      </c>
      <c r="N491" s="25">
        <f t="shared" si="405"/>
        <v>2003</v>
      </c>
      <c r="O491" s="25">
        <f t="shared" si="405"/>
        <v>2004</v>
      </c>
      <c r="P491" s="25">
        <f t="shared" si="405"/>
        <v>2005</v>
      </c>
      <c r="Q491" s="25">
        <f t="shared" si="405"/>
        <v>2006</v>
      </c>
      <c r="R491" s="25">
        <f t="shared" si="405"/>
        <v>2007</v>
      </c>
      <c r="S491" s="25">
        <f t="shared" si="405"/>
        <v>2008</v>
      </c>
      <c r="T491" s="25">
        <f t="shared" si="405"/>
        <v>2009</v>
      </c>
      <c r="U491" s="25">
        <f t="shared" si="405"/>
        <v>2010</v>
      </c>
      <c r="V491" s="25">
        <f t="shared" si="405"/>
        <v>2011</v>
      </c>
      <c r="W491" s="25">
        <f t="shared" si="405"/>
        <v>2012</v>
      </c>
      <c r="X491" s="25">
        <f t="shared" si="405"/>
        <v>2013</v>
      </c>
      <c r="Y491" s="25">
        <f t="shared" si="405"/>
        <v>2014</v>
      </c>
    </row>
    <row r="492" spans="2:25" ht="12.75" customHeight="1">
      <c r="B492" s="6"/>
      <c r="C492" s="5" t="s">
        <v>22</v>
      </c>
      <c r="E492" s="6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aca="true" t="shared" si="406" ref="K492:P492">J553</f>
        <v>100000</v>
      </c>
      <c r="L492" s="10">
        <f t="shared" si="406"/>
        <v>117011.80799999999</v>
      </c>
      <c r="M492" s="10">
        <f t="shared" si="406"/>
        <v>120465.16389864765</v>
      </c>
      <c r="N492" s="10">
        <f t="shared" si="406"/>
        <v>114332.26241286907</v>
      </c>
      <c r="O492" s="10">
        <f t="shared" si="406"/>
        <v>124083.0203249133</v>
      </c>
      <c r="P492" s="10">
        <f t="shared" si="406"/>
        <v>125556.42771452025</v>
      </c>
      <c r="Q492" s="10">
        <f>P553</f>
        <v>122486.7730387417</v>
      </c>
      <c r="R492" s="10">
        <f>Q553</f>
        <v>140550.904697458</v>
      </c>
      <c r="S492" s="10">
        <f>R553</f>
        <v>135754.6961666523</v>
      </c>
      <c r="T492" s="10">
        <f aca="true" t="shared" si="407" ref="T492:Y492">S553</f>
        <v>130896.87626143904</v>
      </c>
      <c r="U492" s="10">
        <f t="shared" si="407"/>
        <v>126039.05635622577</v>
      </c>
      <c r="V492" s="10">
        <f t="shared" si="407"/>
        <v>121181.2364510125</v>
      </c>
      <c r="W492" s="10">
        <f t="shared" si="407"/>
        <v>116323.41654579923</v>
      </c>
      <c r="X492" s="10">
        <f t="shared" si="407"/>
        <v>111465.59664058595</v>
      </c>
      <c r="Y492" s="10">
        <f t="shared" si="407"/>
        <v>106607.77673537268</v>
      </c>
    </row>
    <row r="493" spans="2:25" ht="12.75" customHeight="1">
      <c r="B493" s="6"/>
      <c r="C493" s="5" t="s">
        <v>25</v>
      </c>
      <c r="E493" s="9"/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aca="true" t="shared" si="408" ref="K493:Y493">-K$17*$B$8</f>
        <v>-4000</v>
      </c>
      <c r="L493" s="10">
        <f t="shared" si="408"/>
        <v>-4149.289099526066</v>
      </c>
      <c r="M493" s="10">
        <f t="shared" si="408"/>
        <v>-4196.682464454975</v>
      </c>
      <c r="N493" s="10">
        <f t="shared" si="408"/>
        <v>-4305.687203791468</v>
      </c>
      <c r="O493" s="10">
        <f t="shared" si="408"/>
        <v>-4388.62559241706</v>
      </c>
      <c r="P493" s="10">
        <f t="shared" si="408"/>
        <v>-4518.957345971562</v>
      </c>
      <c r="Q493" s="10">
        <f t="shared" si="408"/>
        <v>-4699.05213270142</v>
      </c>
      <c r="R493" s="10">
        <f t="shared" si="408"/>
        <v>-4796.208530805686</v>
      </c>
      <c r="S493" s="10">
        <f t="shared" si="408"/>
        <v>-4857.819905213269</v>
      </c>
      <c r="T493" s="10">
        <f t="shared" si="408"/>
        <v>-4857.819905213269</v>
      </c>
      <c r="U493" s="10">
        <f t="shared" si="408"/>
        <v>-4857.819905213269</v>
      </c>
      <c r="V493" s="10">
        <f t="shared" si="408"/>
        <v>-4857.819905213269</v>
      </c>
      <c r="W493" s="10">
        <f t="shared" si="408"/>
        <v>-4857.819905213269</v>
      </c>
      <c r="X493" s="10">
        <f t="shared" si="408"/>
        <v>-4857.819905213269</v>
      </c>
      <c r="Y493" s="10">
        <f t="shared" si="408"/>
        <v>0</v>
      </c>
    </row>
    <row r="494" spans="2:25" ht="12.75" customHeight="1">
      <c r="B494" s="6"/>
      <c r="C494" s="5" t="s">
        <v>48</v>
      </c>
      <c r="E494" s="9"/>
      <c r="F494" s="6">
        <f aca="true" t="shared" si="409" ref="F494:O494">-F492*$B$7*$B$8</f>
        <v>0</v>
      </c>
      <c r="G494" s="6">
        <f t="shared" si="409"/>
        <v>0</v>
      </c>
      <c r="H494" s="6">
        <f t="shared" si="409"/>
        <v>0</v>
      </c>
      <c r="I494" s="6">
        <f t="shared" si="409"/>
        <v>0</v>
      </c>
      <c r="J494" s="6">
        <f t="shared" si="409"/>
        <v>0</v>
      </c>
      <c r="K494" s="6">
        <f t="shared" si="409"/>
        <v>0</v>
      </c>
      <c r="L494" s="6">
        <f t="shared" si="409"/>
        <v>0</v>
      </c>
      <c r="M494" s="6">
        <f t="shared" si="409"/>
        <v>0</v>
      </c>
      <c r="N494" s="6">
        <f t="shared" si="409"/>
        <v>0</v>
      </c>
      <c r="O494" s="6">
        <f t="shared" si="409"/>
        <v>0</v>
      </c>
      <c r="P494" s="6">
        <f>-P492*$B$7*$B$8</f>
        <v>0</v>
      </c>
      <c r="Q494" s="6">
        <f>-Q492*$B$7*$B$8</f>
        <v>0</v>
      </c>
      <c r="R494" s="6">
        <f>-R492*$B$7*$B$8</f>
        <v>0</v>
      </c>
      <c r="S494" s="6">
        <f>-S492*$B$7*$B$8</f>
        <v>0</v>
      </c>
      <c r="T494" s="6">
        <f aca="true" t="shared" si="410" ref="T494:Y494">-T492*$B$7*$B$8</f>
        <v>0</v>
      </c>
      <c r="U494" s="6">
        <f t="shared" si="410"/>
        <v>0</v>
      </c>
      <c r="V494" s="6">
        <f t="shared" si="410"/>
        <v>0</v>
      </c>
      <c r="W494" s="6">
        <f t="shared" si="410"/>
        <v>0</v>
      </c>
      <c r="X494" s="6">
        <f t="shared" si="410"/>
        <v>0</v>
      </c>
      <c r="Y494" s="6">
        <f t="shared" si="410"/>
        <v>0</v>
      </c>
    </row>
    <row r="495" spans="2:25" ht="12.75" customHeight="1">
      <c r="B495" s="6"/>
      <c r="C495" s="5" t="s">
        <v>49</v>
      </c>
      <c r="E495" s="9"/>
      <c r="F495" s="10">
        <f aca="true" t="shared" si="411" ref="F495:P495">SUM(F492:F494)</f>
        <v>0</v>
      </c>
      <c r="G495" s="10">
        <f t="shared" si="411"/>
        <v>0</v>
      </c>
      <c r="H495" s="10">
        <f t="shared" si="411"/>
        <v>0</v>
      </c>
      <c r="I495" s="10">
        <f t="shared" si="411"/>
        <v>0</v>
      </c>
      <c r="J495" s="10">
        <f t="shared" si="411"/>
        <v>0</v>
      </c>
      <c r="K495" s="10">
        <f t="shared" si="411"/>
        <v>96000</v>
      </c>
      <c r="L495" s="10">
        <f t="shared" si="411"/>
        <v>112862.51890047392</v>
      </c>
      <c r="M495" s="10">
        <f t="shared" si="411"/>
        <v>116268.48143419267</v>
      </c>
      <c r="N495" s="10">
        <f t="shared" si="411"/>
        <v>110026.5752090776</v>
      </c>
      <c r="O495" s="10">
        <f t="shared" si="411"/>
        <v>119694.39473249625</v>
      </c>
      <c r="P495" s="10">
        <f t="shared" si="411"/>
        <v>121037.47036854869</v>
      </c>
      <c r="Q495" s="10">
        <f>SUM(Q492:Q494)</f>
        <v>117787.72090604028</v>
      </c>
      <c r="R495" s="10">
        <f>SUM(R492:R494)</f>
        <v>135754.6961666523</v>
      </c>
      <c r="S495" s="10">
        <f>SUM(S492:S494)</f>
        <v>130896.87626143904</v>
      </c>
      <c r="T495" s="10">
        <f aca="true" t="shared" si="412" ref="T495:Y495">SUM(T492:T494)</f>
        <v>126039.05635622577</v>
      </c>
      <c r="U495" s="10">
        <f t="shared" si="412"/>
        <v>121181.2364510125</v>
      </c>
      <c r="V495" s="10">
        <f t="shared" si="412"/>
        <v>116323.41654579923</v>
      </c>
      <c r="W495" s="10">
        <f t="shared" si="412"/>
        <v>111465.59664058597</v>
      </c>
      <c r="X495" s="10">
        <f t="shared" si="412"/>
        <v>106607.77673537268</v>
      </c>
      <c r="Y495" s="10">
        <f t="shared" si="412"/>
        <v>106607.77673537268</v>
      </c>
    </row>
    <row r="496" spans="1:5" ht="12.75" customHeight="1">
      <c r="A496" s="5"/>
      <c r="B496" s="6"/>
      <c r="E496" s="9"/>
    </row>
    <row r="497" ht="12.75" customHeight="1">
      <c r="C497" s="7" t="s">
        <v>21</v>
      </c>
    </row>
    <row r="498" spans="1:25" ht="12.75" customHeight="1">
      <c r="A498" s="1" t="s">
        <v>30</v>
      </c>
      <c r="B498" t="s">
        <v>31</v>
      </c>
      <c r="C498" s="23">
        <v>0.75</v>
      </c>
      <c r="E498" s="6">
        <f>E$495*$C498</f>
        <v>0</v>
      </c>
      <c r="F498" s="6">
        <f>F$495*$C498</f>
        <v>0</v>
      </c>
      <c r="G498" s="6">
        <f>G$495*$C498</f>
        <v>0</v>
      </c>
      <c r="H498" s="6">
        <f>H$495*$C498</f>
        <v>0</v>
      </c>
      <c r="I498" s="6">
        <f>I$495*$C498</f>
        <v>0</v>
      </c>
      <c r="J498" s="6">
        <f>J$495*$C498</f>
        <v>0</v>
      </c>
      <c r="K498" s="6">
        <f>K$495*$C498</f>
        <v>72000</v>
      </c>
      <c r="L498" s="6">
        <f>L$495*$C498</f>
        <v>84646.88917535543</v>
      </c>
      <c r="M498" s="6">
        <f>M$495*$C498</f>
        <v>87201.3610756445</v>
      </c>
      <c r="N498" s="6">
        <f>N$495*$C498</f>
        <v>82519.9314068082</v>
      </c>
      <c r="O498" s="6">
        <f>O$495*$C498</f>
        <v>89770.79604937219</v>
      </c>
      <c r="P498" s="6">
        <f>P$495*$C498</f>
        <v>90778.10277641151</v>
      </c>
      <c r="Q498" s="6">
        <f>Q$495*$C498</f>
        <v>88340.79067953021</v>
      </c>
      <c r="R498" s="6">
        <f>R$495*$C498</f>
        <v>101816.02212498923</v>
      </c>
      <c r="S498" s="6">
        <f>S$495*$C498</f>
        <v>98172.65719607928</v>
      </c>
      <c r="T498" s="6">
        <f>T$495*$C498</f>
        <v>94529.29226716934</v>
      </c>
      <c r="U498" s="6">
        <f>U$495*$C498</f>
        <v>90885.92733825938</v>
      </c>
      <c r="V498" s="6">
        <f>V$495*$C498</f>
        <v>87242.56240934943</v>
      </c>
      <c r="W498" s="6">
        <f>W$495*$C498</f>
        <v>83599.19748043947</v>
      </c>
      <c r="X498" s="6">
        <f>X$495*$C498</f>
        <v>79955.83255152951</v>
      </c>
      <c r="Y498" s="6">
        <f>Y$495*$C498</f>
        <v>79955.83255152951</v>
      </c>
    </row>
    <row r="499" spans="1:25" ht="12.75" customHeight="1">
      <c r="A499" s="1" t="s">
        <v>40</v>
      </c>
      <c r="B499" t="s">
        <v>45</v>
      </c>
      <c r="C499" s="23">
        <v>0</v>
      </c>
      <c r="E499" s="6">
        <f aca="true" t="shared" si="413" ref="E499:T512">E$495*$C499</f>
        <v>0</v>
      </c>
      <c r="F499" s="6">
        <f t="shared" si="413"/>
        <v>0</v>
      </c>
      <c r="G499" s="6">
        <f t="shared" si="413"/>
        <v>0</v>
      </c>
      <c r="H499" s="6">
        <f t="shared" si="413"/>
        <v>0</v>
      </c>
      <c r="I499" s="6">
        <f t="shared" si="413"/>
        <v>0</v>
      </c>
      <c r="J499" s="6">
        <f t="shared" si="413"/>
        <v>0</v>
      </c>
      <c r="K499" s="6">
        <f t="shared" si="413"/>
        <v>0</v>
      </c>
      <c r="L499" s="6">
        <f t="shared" si="413"/>
        <v>0</v>
      </c>
      <c r="M499" s="6">
        <f t="shared" si="413"/>
        <v>0</v>
      </c>
      <c r="N499" s="6">
        <f t="shared" si="413"/>
        <v>0</v>
      </c>
      <c r="O499" s="6">
        <f t="shared" si="413"/>
        <v>0</v>
      </c>
      <c r="P499" s="6">
        <f t="shared" si="413"/>
        <v>0</v>
      </c>
      <c r="Q499" s="6">
        <f t="shared" si="413"/>
        <v>0</v>
      </c>
      <c r="R499" s="6">
        <f t="shared" si="413"/>
        <v>0</v>
      </c>
      <c r="S499" s="6">
        <f t="shared" si="413"/>
        <v>0</v>
      </c>
      <c r="T499" s="6">
        <f t="shared" si="413"/>
        <v>0</v>
      </c>
      <c r="U499" s="6">
        <f>U$495*$C499</f>
        <v>0</v>
      </c>
      <c r="V499" s="6">
        <f>V$495*$C499</f>
        <v>0</v>
      </c>
      <c r="W499" s="6">
        <f>W$495*$C499</f>
        <v>0</v>
      </c>
      <c r="X499" s="6">
        <f>X$495*$C499</f>
        <v>0</v>
      </c>
      <c r="Y499" s="6">
        <f>Y$495*$C499</f>
        <v>0</v>
      </c>
    </row>
    <row r="500" spans="1:25" ht="12.75" customHeight="1">
      <c r="A500" s="1" t="s">
        <v>41</v>
      </c>
      <c r="B500" t="s">
        <v>44</v>
      </c>
      <c r="C500" s="23">
        <v>0</v>
      </c>
      <c r="E500" s="6">
        <f t="shared" si="413"/>
        <v>0</v>
      </c>
      <c r="F500" s="6">
        <f t="shared" si="413"/>
        <v>0</v>
      </c>
      <c r="G500" s="6">
        <f t="shared" si="413"/>
        <v>0</v>
      </c>
      <c r="H500" s="6">
        <f t="shared" si="413"/>
        <v>0</v>
      </c>
      <c r="I500" s="6">
        <f t="shared" si="413"/>
        <v>0</v>
      </c>
      <c r="J500" s="6">
        <f t="shared" si="413"/>
        <v>0</v>
      </c>
      <c r="K500" s="6">
        <f t="shared" si="413"/>
        <v>0</v>
      </c>
      <c r="L500" s="6">
        <f t="shared" si="413"/>
        <v>0</v>
      </c>
      <c r="M500" s="6">
        <f t="shared" si="413"/>
        <v>0</v>
      </c>
      <c r="N500" s="6">
        <f t="shared" si="413"/>
        <v>0</v>
      </c>
      <c r="O500" s="6">
        <f t="shared" si="413"/>
        <v>0</v>
      </c>
      <c r="P500" s="6">
        <f t="shared" si="413"/>
        <v>0</v>
      </c>
      <c r="Q500" s="6">
        <f t="shared" si="413"/>
        <v>0</v>
      </c>
      <c r="R500" s="6">
        <f t="shared" si="413"/>
        <v>0</v>
      </c>
      <c r="S500" s="6">
        <f t="shared" si="413"/>
        <v>0</v>
      </c>
      <c r="T500" s="6">
        <f>T$495*$C500</f>
        <v>0</v>
      </c>
      <c r="U500" s="6">
        <f>U$495*$C500</f>
        <v>0</v>
      </c>
      <c r="V500" s="6">
        <f>V$495*$C500</f>
        <v>0</v>
      </c>
      <c r="W500" s="6">
        <f>W$495*$C500</f>
        <v>0</v>
      </c>
      <c r="X500" s="6">
        <f>X$495*$C500</f>
        <v>0</v>
      </c>
      <c r="Y500" s="6">
        <f>Y$495*$C500</f>
        <v>0</v>
      </c>
    </row>
    <row r="501" spans="1:25" ht="12.75" customHeight="1">
      <c r="A501" s="1" t="s">
        <v>42</v>
      </c>
      <c r="B501" t="s">
        <v>43</v>
      </c>
      <c r="C501" s="23">
        <v>0</v>
      </c>
      <c r="E501" s="6">
        <f t="shared" si="413"/>
        <v>0</v>
      </c>
      <c r="F501" s="6">
        <f t="shared" si="413"/>
        <v>0</v>
      </c>
      <c r="G501" s="6">
        <f t="shared" si="413"/>
        <v>0</v>
      </c>
      <c r="H501" s="6">
        <f t="shared" si="413"/>
        <v>0</v>
      </c>
      <c r="I501" s="6">
        <f t="shared" si="413"/>
        <v>0</v>
      </c>
      <c r="J501" s="6">
        <f t="shared" si="413"/>
        <v>0</v>
      </c>
      <c r="K501" s="6">
        <f t="shared" si="413"/>
        <v>0</v>
      </c>
      <c r="L501" s="6">
        <f t="shared" si="413"/>
        <v>0</v>
      </c>
      <c r="M501" s="6">
        <f t="shared" si="413"/>
        <v>0</v>
      </c>
      <c r="N501" s="6">
        <f t="shared" si="413"/>
        <v>0</v>
      </c>
      <c r="O501" s="6">
        <f t="shared" si="413"/>
        <v>0</v>
      </c>
      <c r="P501" s="6">
        <f t="shared" si="413"/>
        <v>0</v>
      </c>
      <c r="Q501" s="6">
        <f t="shared" si="413"/>
        <v>0</v>
      </c>
      <c r="R501" s="6">
        <f t="shared" si="413"/>
        <v>0</v>
      </c>
      <c r="S501" s="6">
        <f t="shared" si="413"/>
        <v>0</v>
      </c>
      <c r="T501" s="6">
        <f>T$495*$C501</f>
        <v>0</v>
      </c>
      <c r="U501" s="6">
        <f>U$495*$C501</f>
        <v>0</v>
      </c>
      <c r="V501" s="6">
        <f>V$495*$C501</f>
        <v>0</v>
      </c>
      <c r="W501" s="6">
        <f>W$495*$C501</f>
        <v>0</v>
      </c>
      <c r="X501" s="6">
        <f>X$495*$C501</f>
        <v>0</v>
      </c>
      <c r="Y501" s="6">
        <f>Y$495*$C501</f>
        <v>0</v>
      </c>
    </row>
    <row r="502" spans="1:25" ht="12.75" customHeight="1">
      <c r="A502" s="1" t="s">
        <v>0</v>
      </c>
      <c r="B502" t="s">
        <v>9</v>
      </c>
      <c r="C502" s="23">
        <v>0.21</v>
      </c>
      <c r="E502" s="6">
        <f t="shared" si="413"/>
        <v>0</v>
      </c>
      <c r="F502" s="6">
        <f t="shared" si="413"/>
        <v>0</v>
      </c>
      <c r="G502" s="6">
        <f t="shared" si="413"/>
        <v>0</v>
      </c>
      <c r="H502" s="6">
        <f t="shared" si="413"/>
        <v>0</v>
      </c>
      <c r="I502" s="6">
        <f t="shared" si="413"/>
        <v>0</v>
      </c>
      <c r="J502" s="6">
        <f t="shared" si="413"/>
        <v>0</v>
      </c>
      <c r="K502" s="6">
        <f t="shared" si="413"/>
        <v>20160</v>
      </c>
      <c r="L502" s="6">
        <f t="shared" si="413"/>
        <v>23701.12896909952</v>
      </c>
      <c r="M502" s="6">
        <f t="shared" si="413"/>
        <v>24416.38110118046</v>
      </c>
      <c r="N502" s="6">
        <f t="shared" si="413"/>
        <v>23105.580793906294</v>
      </c>
      <c r="O502" s="6">
        <f t="shared" si="413"/>
        <v>25135.82289382421</v>
      </c>
      <c r="P502" s="6">
        <f t="shared" si="413"/>
        <v>25417.868777395222</v>
      </c>
      <c r="Q502" s="6">
        <f t="shared" si="413"/>
        <v>24735.421390268457</v>
      </c>
      <c r="R502" s="6">
        <f t="shared" si="413"/>
        <v>28508.486194996985</v>
      </c>
      <c r="S502" s="6">
        <f t="shared" si="413"/>
        <v>27488.3440149022</v>
      </c>
      <c r="T502" s="6">
        <f>T$495*$C502</f>
        <v>26468.201834807413</v>
      </c>
      <c r="U502" s="6">
        <f>U$495*$C502</f>
        <v>25448.059654712626</v>
      </c>
      <c r="V502" s="6">
        <f>V$495*$C502</f>
        <v>24427.91747461784</v>
      </c>
      <c r="W502" s="6">
        <f>W$495*$C502</f>
        <v>23407.775294523053</v>
      </c>
      <c r="X502" s="6">
        <f>X$495*$C502</f>
        <v>22387.633114428263</v>
      </c>
      <c r="Y502" s="6">
        <f>Y$495*$C502</f>
        <v>22387.633114428263</v>
      </c>
    </row>
    <row r="503" spans="1:25" ht="12.75" customHeight="1">
      <c r="A503" s="2" t="s">
        <v>1</v>
      </c>
      <c r="B503" t="s">
        <v>10</v>
      </c>
      <c r="C503" s="23">
        <v>0</v>
      </c>
      <c r="E503" s="6">
        <f t="shared" si="413"/>
        <v>0</v>
      </c>
      <c r="F503" s="6">
        <f t="shared" si="413"/>
        <v>0</v>
      </c>
      <c r="G503" s="6">
        <f t="shared" si="413"/>
        <v>0</v>
      </c>
      <c r="H503" s="6">
        <f t="shared" si="413"/>
        <v>0</v>
      </c>
      <c r="I503" s="6">
        <f t="shared" si="413"/>
        <v>0</v>
      </c>
      <c r="J503" s="6">
        <f t="shared" si="413"/>
        <v>0</v>
      </c>
      <c r="K503" s="6">
        <f t="shared" si="413"/>
        <v>0</v>
      </c>
      <c r="L503" s="6">
        <f t="shared" si="413"/>
        <v>0</v>
      </c>
      <c r="M503" s="6">
        <f t="shared" si="413"/>
        <v>0</v>
      </c>
      <c r="N503" s="6">
        <f t="shared" si="413"/>
        <v>0</v>
      </c>
      <c r="O503" s="6">
        <f t="shared" si="413"/>
        <v>0</v>
      </c>
      <c r="P503" s="6">
        <f t="shared" si="413"/>
        <v>0</v>
      </c>
      <c r="Q503" s="6">
        <f t="shared" si="413"/>
        <v>0</v>
      </c>
      <c r="R503" s="6">
        <f t="shared" si="413"/>
        <v>0</v>
      </c>
      <c r="S503" s="6">
        <f t="shared" si="413"/>
        <v>0</v>
      </c>
      <c r="T503" s="6">
        <f>T$495*$C503</f>
        <v>0</v>
      </c>
      <c r="U503" s="6">
        <f>U$495*$C503</f>
        <v>0</v>
      </c>
      <c r="V503" s="6">
        <f>V$495*$C503</f>
        <v>0</v>
      </c>
      <c r="W503" s="6">
        <f>W$495*$C503</f>
        <v>0</v>
      </c>
      <c r="X503" s="6">
        <f>X$495*$C503</f>
        <v>0</v>
      </c>
      <c r="Y503" s="6">
        <f>Y$495*$C503</f>
        <v>0</v>
      </c>
    </row>
    <row r="504" spans="1:25" ht="12.75" customHeight="1">
      <c r="A504" s="2" t="s">
        <v>2</v>
      </c>
      <c r="B504" t="s">
        <v>11</v>
      </c>
      <c r="C504" s="23">
        <v>0</v>
      </c>
      <c r="E504" s="6">
        <f t="shared" si="413"/>
        <v>0</v>
      </c>
      <c r="F504" s="6">
        <f t="shared" si="413"/>
        <v>0</v>
      </c>
      <c r="G504" s="6">
        <f t="shared" si="413"/>
        <v>0</v>
      </c>
      <c r="H504" s="6">
        <f t="shared" si="413"/>
        <v>0</v>
      </c>
      <c r="I504" s="6">
        <f t="shared" si="413"/>
        <v>0</v>
      </c>
      <c r="J504" s="6">
        <f t="shared" si="413"/>
        <v>0</v>
      </c>
      <c r="K504" s="6">
        <f t="shared" si="413"/>
        <v>0</v>
      </c>
      <c r="L504" s="6">
        <f t="shared" si="413"/>
        <v>0</v>
      </c>
      <c r="M504" s="6">
        <f t="shared" si="413"/>
        <v>0</v>
      </c>
      <c r="N504" s="6">
        <f t="shared" si="413"/>
        <v>0</v>
      </c>
      <c r="O504" s="6">
        <f t="shared" si="413"/>
        <v>0</v>
      </c>
      <c r="P504" s="6">
        <f t="shared" si="413"/>
        <v>0</v>
      </c>
      <c r="Q504" s="6">
        <f t="shared" si="413"/>
        <v>0</v>
      </c>
      <c r="R504" s="6">
        <f t="shared" si="413"/>
        <v>0</v>
      </c>
      <c r="S504" s="6">
        <f t="shared" si="413"/>
        <v>0</v>
      </c>
      <c r="T504" s="6">
        <f>T$495*$C504</f>
        <v>0</v>
      </c>
      <c r="U504" s="6">
        <f>U$495*$C504</f>
        <v>0</v>
      </c>
      <c r="V504" s="6">
        <f>V$495*$C504</f>
        <v>0</v>
      </c>
      <c r="W504" s="6">
        <f>W$495*$C504</f>
        <v>0</v>
      </c>
      <c r="X504" s="6">
        <f>X$495*$C504</f>
        <v>0</v>
      </c>
      <c r="Y504" s="6">
        <f>Y$495*$C504</f>
        <v>0</v>
      </c>
    </row>
    <row r="505" spans="1:25" ht="12.75" customHeight="1">
      <c r="A505" s="2" t="s">
        <v>3</v>
      </c>
      <c r="B505" t="s">
        <v>12</v>
      </c>
      <c r="C505" s="23">
        <v>0</v>
      </c>
      <c r="E505" s="6">
        <f t="shared" si="413"/>
        <v>0</v>
      </c>
      <c r="F505" s="6">
        <f t="shared" si="413"/>
        <v>0</v>
      </c>
      <c r="G505" s="6">
        <f t="shared" si="413"/>
        <v>0</v>
      </c>
      <c r="H505" s="6">
        <f t="shared" si="413"/>
        <v>0</v>
      </c>
      <c r="I505" s="6">
        <f t="shared" si="413"/>
        <v>0</v>
      </c>
      <c r="J505" s="6">
        <f t="shared" si="413"/>
        <v>0</v>
      </c>
      <c r="K505" s="6">
        <f t="shared" si="413"/>
        <v>0</v>
      </c>
      <c r="L505" s="6">
        <f t="shared" si="413"/>
        <v>0</v>
      </c>
      <c r="M505" s="6">
        <f t="shared" si="413"/>
        <v>0</v>
      </c>
      <c r="N505" s="6">
        <f t="shared" si="413"/>
        <v>0</v>
      </c>
      <c r="O505" s="6">
        <f t="shared" si="413"/>
        <v>0</v>
      </c>
      <c r="P505" s="6">
        <f t="shared" si="413"/>
        <v>0</v>
      </c>
      <c r="Q505" s="6">
        <f t="shared" si="413"/>
        <v>0</v>
      </c>
      <c r="R505" s="6">
        <f t="shared" si="413"/>
        <v>0</v>
      </c>
      <c r="S505" s="6">
        <f t="shared" si="413"/>
        <v>0</v>
      </c>
      <c r="T505" s="6">
        <f>T$495*$C505</f>
        <v>0</v>
      </c>
      <c r="U505" s="6">
        <f>U$495*$C505</f>
        <v>0</v>
      </c>
      <c r="V505" s="6">
        <f>V$495*$C505</f>
        <v>0</v>
      </c>
      <c r="W505" s="6">
        <f>W$495*$C505</f>
        <v>0</v>
      </c>
      <c r="X505" s="6">
        <f>X$495*$C505</f>
        <v>0</v>
      </c>
      <c r="Y505" s="6">
        <f>Y$495*$C505</f>
        <v>0</v>
      </c>
    </row>
    <row r="506" spans="1:25" ht="12.75" customHeight="1">
      <c r="A506" s="2" t="s">
        <v>4</v>
      </c>
      <c r="B506" t="s">
        <v>13</v>
      </c>
      <c r="C506" s="23">
        <v>0</v>
      </c>
      <c r="E506" s="6">
        <f t="shared" si="413"/>
        <v>0</v>
      </c>
      <c r="F506" s="6">
        <f t="shared" si="413"/>
        <v>0</v>
      </c>
      <c r="G506" s="6">
        <f t="shared" si="413"/>
        <v>0</v>
      </c>
      <c r="H506" s="6">
        <f t="shared" si="413"/>
        <v>0</v>
      </c>
      <c r="I506" s="6">
        <f t="shared" si="413"/>
        <v>0</v>
      </c>
      <c r="J506" s="6">
        <f t="shared" si="413"/>
        <v>0</v>
      </c>
      <c r="K506" s="6">
        <f t="shared" si="413"/>
        <v>0</v>
      </c>
      <c r="L506" s="6">
        <f t="shared" si="413"/>
        <v>0</v>
      </c>
      <c r="M506" s="6">
        <f t="shared" si="413"/>
        <v>0</v>
      </c>
      <c r="N506" s="6">
        <f t="shared" si="413"/>
        <v>0</v>
      </c>
      <c r="O506" s="6">
        <f t="shared" si="413"/>
        <v>0</v>
      </c>
      <c r="P506" s="6">
        <f t="shared" si="413"/>
        <v>0</v>
      </c>
      <c r="Q506" s="6">
        <f t="shared" si="413"/>
        <v>0</v>
      </c>
      <c r="R506" s="6">
        <f t="shared" si="413"/>
        <v>0</v>
      </c>
      <c r="S506" s="6">
        <f t="shared" si="413"/>
        <v>0</v>
      </c>
      <c r="T506" s="6">
        <f>T$495*$C506</f>
        <v>0</v>
      </c>
      <c r="U506" s="6">
        <f>U$495*$C506</f>
        <v>0</v>
      </c>
      <c r="V506" s="6">
        <f>V$495*$C506</f>
        <v>0</v>
      </c>
      <c r="W506" s="6">
        <f>W$495*$C506</f>
        <v>0</v>
      </c>
      <c r="X506" s="6">
        <f>X$495*$C506</f>
        <v>0</v>
      </c>
      <c r="Y506" s="6">
        <f>Y$495*$C506</f>
        <v>0</v>
      </c>
    </row>
    <row r="507" spans="1:25" ht="12.75" customHeight="1">
      <c r="A507" s="2" t="s">
        <v>5</v>
      </c>
      <c r="B507" t="s">
        <v>14</v>
      </c>
      <c r="C507" s="23">
        <v>0</v>
      </c>
      <c r="E507" s="6">
        <f t="shared" si="413"/>
        <v>0</v>
      </c>
      <c r="F507" s="6">
        <f t="shared" si="413"/>
        <v>0</v>
      </c>
      <c r="G507" s="6">
        <f t="shared" si="413"/>
        <v>0</v>
      </c>
      <c r="H507" s="6">
        <f t="shared" si="413"/>
        <v>0</v>
      </c>
      <c r="I507" s="6">
        <f t="shared" si="413"/>
        <v>0</v>
      </c>
      <c r="J507" s="6">
        <f t="shared" si="413"/>
        <v>0</v>
      </c>
      <c r="K507" s="6">
        <f t="shared" si="413"/>
        <v>0</v>
      </c>
      <c r="L507" s="6">
        <f t="shared" si="413"/>
        <v>0</v>
      </c>
      <c r="M507" s="6">
        <f t="shared" si="413"/>
        <v>0</v>
      </c>
      <c r="N507" s="6">
        <f t="shared" si="413"/>
        <v>0</v>
      </c>
      <c r="O507" s="6">
        <f t="shared" si="413"/>
        <v>0</v>
      </c>
      <c r="P507" s="6">
        <f t="shared" si="413"/>
        <v>0</v>
      </c>
      <c r="Q507" s="6">
        <f t="shared" si="413"/>
        <v>0</v>
      </c>
      <c r="R507" s="6">
        <f t="shared" si="413"/>
        <v>0</v>
      </c>
      <c r="S507" s="6">
        <f t="shared" si="413"/>
        <v>0</v>
      </c>
      <c r="T507" s="6">
        <f>T$495*$C507</f>
        <v>0</v>
      </c>
      <c r="U507" s="6">
        <f>U$495*$C507</f>
        <v>0</v>
      </c>
      <c r="V507" s="6">
        <f>V$495*$C507</f>
        <v>0</v>
      </c>
      <c r="W507" s="6">
        <f>W$495*$C507</f>
        <v>0</v>
      </c>
      <c r="X507" s="6">
        <f>X$495*$C507</f>
        <v>0</v>
      </c>
      <c r="Y507" s="6">
        <f>Y$495*$C507</f>
        <v>0</v>
      </c>
    </row>
    <row r="508" spans="1:25" ht="12.75" customHeight="1">
      <c r="A508" s="2" t="s">
        <v>6</v>
      </c>
      <c r="B508" t="s">
        <v>15</v>
      </c>
      <c r="C508" s="23">
        <v>0</v>
      </c>
      <c r="E508" s="6">
        <f t="shared" si="413"/>
        <v>0</v>
      </c>
      <c r="F508" s="6">
        <f t="shared" si="413"/>
        <v>0</v>
      </c>
      <c r="G508" s="6">
        <f t="shared" si="413"/>
        <v>0</v>
      </c>
      <c r="H508" s="6">
        <f t="shared" si="413"/>
        <v>0</v>
      </c>
      <c r="I508" s="6">
        <f t="shared" si="413"/>
        <v>0</v>
      </c>
      <c r="J508" s="6">
        <f t="shared" si="413"/>
        <v>0</v>
      </c>
      <c r="K508" s="6">
        <f t="shared" si="413"/>
        <v>0</v>
      </c>
      <c r="L508" s="6">
        <f t="shared" si="413"/>
        <v>0</v>
      </c>
      <c r="M508" s="6">
        <f t="shared" si="413"/>
        <v>0</v>
      </c>
      <c r="N508" s="6">
        <f t="shared" si="413"/>
        <v>0</v>
      </c>
      <c r="O508" s="6">
        <f t="shared" si="413"/>
        <v>0</v>
      </c>
      <c r="P508" s="6">
        <f t="shared" si="413"/>
        <v>0</v>
      </c>
      <c r="Q508" s="6">
        <f t="shared" si="413"/>
        <v>0</v>
      </c>
      <c r="R508" s="6">
        <f t="shared" si="413"/>
        <v>0</v>
      </c>
      <c r="S508" s="6">
        <f t="shared" si="413"/>
        <v>0</v>
      </c>
      <c r="T508" s="6">
        <f>T$495*$C508</f>
        <v>0</v>
      </c>
      <c r="U508" s="6">
        <f>U$495*$C508</f>
        <v>0</v>
      </c>
      <c r="V508" s="6">
        <f>V$495*$C508</f>
        <v>0</v>
      </c>
      <c r="W508" s="6">
        <f>W$495*$C508</f>
        <v>0</v>
      </c>
      <c r="X508" s="6">
        <f>X$495*$C508</f>
        <v>0</v>
      </c>
      <c r="Y508" s="6">
        <f>Y$495*$C508</f>
        <v>0</v>
      </c>
    </row>
    <row r="509" spans="1:25" ht="12.75" customHeight="1">
      <c r="A509" s="2" t="s">
        <v>7</v>
      </c>
      <c r="B509" t="s">
        <v>16</v>
      </c>
      <c r="C509" s="23">
        <v>0</v>
      </c>
      <c r="E509" s="6">
        <f t="shared" si="413"/>
        <v>0</v>
      </c>
      <c r="F509" s="6">
        <f t="shared" si="413"/>
        <v>0</v>
      </c>
      <c r="G509" s="6">
        <f t="shared" si="413"/>
        <v>0</v>
      </c>
      <c r="H509" s="6">
        <f t="shared" si="413"/>
        <v>0</v>
      </c>
      <c r="I509" s="6">
        <f t="shared" si="413"/>
        <v>0</v>
      </c>
      <c r="J509" s="6">
        <f t="shared" si="413"/>
        <v>0</v>
      </c>
      <c r="K509" s="6">
        <f t="shared" si="413"/>
        <v>0</v>
      </c>
      <c r="L509" s="6">
        <f t="shared" si="413"/>
        <v>0</v>
      </c>
      <c r="M509" s="6">
        <f t="shared" si="413"/>
        <v>0</v>
      </c>
      <c r="N509" s="6">
        <f t="shared" si="413"/>
        <v>0</v>
      </c>
      <c r="O509" s="6">
        <f t="shared" si="413"/>
        <v>0</v>
      </c>
      <c r="P509" s="6">
        <f t="shared" si="413"/>
        <v>0</v>
      </c>
      <c r="Q509" s="6">
        <f t="shared" si="413"/>
        <v>0</v>
      </c>
      <c r="R509" s="6">
        <f t="shared" si="413"/>
        <v>0</v>
      </c>
      <c r="S509" s="6">
        <f t="shared" si="413"/>
        <v>0</v>
      </c>
      <c r="T509" s="6">
        <f>T$495*$C509</f>
        <v>0</v>
      </c>
      <c r="U509" s="6">
        <f>U$495*$C509</f>
        <v>0</v>
      </c>
      <c r="V509" s="6">
        <f>V$495*$C509</f>
        <v>0</v>
      </c>
      <c r="W509" s="6">
        <f>W$495*$C509</f>
        <v>0</v>
      </c>
      <c r="X509" s="6">
        <f>X$495*$C509</f>
        <v>0</v>
      </c>
      <c r="Y509" s="6">
        <f>Y$495*$C509</f>
        <v>0</v>
      </c>
    </row>
    <row r="510" spans="1:25" ht="12.75" customHeight="1">
      <c r="A510" s="2" t="s">
        <v>8</v>
      </c>
      <c r="B510" t="s">
        <v>17</v>
      </c>
      <c r="C510" s="23">
        <v>0</v>
      </c>
      <c r="E510" s="6">
        <f t="shared" si="413"/>
        <v>0</v>
      </c>
      <c r="F510" s="6">
        <f t="shared" si="413"/>
        <v>0</v>
      </c>
      <c r="G510" s="6">
        <f t="shared" si="413"/>
        <v>0</v>
      </c>
      <c r="H510" s="6">
        <f t="shared" si="413"/>
        <v>0</v>
      </c>
      <c r="I510" s="6">
        <f t="shared" si="413"/>
        <v>0</v>
      </c>
      <c r="J510" s="6">
        <f t="shared" si="413"/>
        <v>0</v>
      </c>
      <c r="K510" s="6">
        <f t="shared" si="413"/>
        <v>0</v>
      </c>
      <c r="L510" s="6">
        <f t="shared" si="413"/>
        <v>0</v>
      </c>
      <c r="M510" s="6">
        <f t="shared" si="413"/>
        <v>0</v>
      </c>
      <c r="N510" s="6">
        <f t="shared" si="413"/>
        <v>0</v>
      </c>
      <c r="O510" s="6">
        <f t="shared" si="413"/>
        <v>0</v>
      </c>
      <c r="P510" s="6">
        <f t="shared" si="413"/>
        <v>0</v>
      </c>
      <c r="Q510" s="6">
        <f t="shared" si="413"/>
        <v>0</v>
      </c>
      <c r="R510" s="6">
        <f t="shared" si="413"/>
        <v>0</v>
      </c>
      <c r="S510" s="6">
        <f t="shared" si="413"/>
        <v>0</v>
      </c>
      <c r="T510" s="6">
        <f>T$495*$C510</f>
        <v>0</v>
      </c>
      <c r="U510" s="6">
        <f>U$495*$C510</f>
        <v>0</v>
      </c>
      <c r="V510" s="6">
        <f>V$495*$C510</f>
        <v>0</v>
      </c>
      <c r="W510" s="6">
        <f>W$495*$C510</f>
        <v>0</v>
      </c>
      <c r="X510" s="6">
        <f>X$495*$C510</f>
        <v>0</v>
      </c>
      <c r="Y510" s="6">
        <f>Y$495*$C510</f>
        <v>0</v>
      </c>
    </row>
    <row r="511" spans="1:25" ht="12.75" customHeight="1">
      <c r="A511" s="2" t="s">
        <v>28</v>
      </c>
      <c r="B511" t="s">
        <v>18</v>
      </c>
      <c r="C511" s="23">
        <v>0</v>
      </c>
      <c r="E511" s="6">
        <f t="shared" si="413"/>
        <v>0</v>
      </c>
      <c r="F511" s="6">
        <f t="shared" si="413"/>
        <v>0</v>
      </c>
      <c r="G511" s="6">
        <f t="shared" si="413"/>
        <v>0</v>
      </c>
      <c r="H511" s="6">
        <f t="shared" si="413"/>
        <v>0</v>
      </c>
      <c r="I511" s="6">
        <f t="shared" si="413"/>
        <v>0</v>
      </c>
      <c r="J511" s="6">
        <f t="shared" si="413"/>
        <v>0</v>
      </c>
      <c r="K511" s="6">
        <f t="shared" si="413"/>
        <v>0</v>
      </c>
      <c r="L511" s="6">
        <f t="shared" si="413"/>
        <v>0</v>
      </c>
      <c r="M511" s="6">
        <f t="shared" si="413"/>
        <v>0</v>
      </c>
      <c r="N511" s="6">
        <f t="shared" si="413"/>
        <v>0</v>
      </c>
      <c r="O511" s="6">
        <f t="shared" si="413"/>
        <v>0</v>
      </c>
      <c r="P511" s="6">
        <f t="shared" si="413"/>
        <v>0</v>
      </c>
      <c r="Q511" s="6">
        <f t="shared" si="413"/>
        <v>0</v>
      </c>
      <c r="R511" s="6">
        <f t="shared" si="413"/>
        <v>0</v>
      </c>
      <c r="S511" s="6">
        <f t="shared" si="413"/>
        <v>0</v>
      </c>
      <c r="T511" s="6">
        <f>T$495*$C511</f>
        <v>0</v>
      </c>
      <c r="U511" s="6">
        <f>U$495*$C511</f>
        <v>0</v>
      </c>
      <c r="V511" s="6">
        <f>V$495*$C511</f>
        <v>0</v>
      </c>
      <c r="W511" s="6">
        <f>W$495*$C511</f>
        <v>0</v>
      </c>
      <c r="X511" s="6">
        <f>X$495*$C511</f>
        <v>0</v>
      </c>
      <c r="Y511" s="6">
        <f>Y$495*$C511</f>
        <v>0</v>
      </c>
    </row>
    <row r="512" spans="1:25" ht="12.75" customHeight="1">
      <c r="A512" s="2" t="s">
        <v>29</v>
      </c>
      <c r="C512" s="23">
        <v>0.04</v>
      </c>
      <c r="E512" s="6">
        <f t="shared" si="413"/>
        <v>0</v>
      </c>
      <c r="F512" s="6">
        <f t="shared" si="413"/>
        <v>0</v>
      </c>
      <c r="G512" s="6">
        <f t="shared" si="413"/>
        <v>0</v>
      </c>
      <c r="H512" s="6">
        <f t="shared" si="413"/>
        <v>0</v>
      </c>
      <c r="I512" s="6">
        <f t="shared" si="413"/>
        <v>0</v>
      </c>
      <c r="J512" s="6">
        <f t="shared" si="413"/>
        <v>0</v>
      </c>
      <c r="K512" s="6">
        <f t="shared" si="413"/>
        <v>3840</v>
      </c>
      <c r="L512" s="6">
        <f t="shared" si="413"/>
        <v>4514.500756018957</v>
      </c>
      <c r="M512" s="6">
        <f t="shared" si="413"/>
        <v>4650.739257367707</v>
      </c>
      <c r="N512" s="6">
        <f t="shared" si="413"/>
        <v>4401.063008363104</v>
      </c>
      <c r="O512" s="6">
        <f t="shared" si="413"/>
        <v>4787.77578929985</v>
      </c>
      <c r="P512" s="6">
        <f t="shared" si="413"/>
        <v>4841.498814741948</v>
      </c>
      <c r="Q512" s="6">
        <f t="shared" si="413"/>
        <v>4711.508836241612</v>
      </c>
      <c r="R512" s="6">
        <f t="shared" si="413"/>
        <v>5430.187846666093</v>
      </c>
      <c r="S512" s="6">
        <f t="shared" si="413"/>
        <v>5235.875050457562</v>
      </c>
      <c r="T512" s="6">
        <f>T$495*$C512</f>
        <v>5041.562254249031</v>
      </c>
      <c r="U512" s="6">
        <f>U$495*$C512</f>
        <v>4847.2494580405</v>
      </c>
      <c r="V512" s="6">
        <f>V$495*$C512</f>
        <v>4652.936661831969</v>
      </c>
      <c r="W512" s="6">
        <f>W$495*$C512</f>
        <v>4458.623865623439</v>
      </c>
      <c r="X512" s="6">
        <f>X$495*$C512</f>
        <v>4264.311069414907</v>
      </c>
      <c r="Y512" s="6">
        <f>Y$495*$C512</f>
        <v>4264.311069414907</v>
      </c>
    </row>
    <row r="513" ht="12.75" customHeight="1"/>
    <row r="514" ht="12.75" customHeight="1">
      <c r="E514" t="s">
        <v>23</v>
      </c>
    </row>
    <row r="515" ht="12.75" customHeight="1"/>
    <row r="516" spans="1:25" ht="12.75" customHeight="1">
      <c r="A516" s="1" t="s">
        <v>30</v>
      </c>
      <c r="B516" t="s">
        <v>31</v>
      </c>
      <c r="E516" s="6">
        <f aca="true" t="shared" si="414" ref="E516:P516">E21*E498</f>
        <v>0</v>
      </c>
      <c r="F516" s="6">
        <f t="shared" si="414"/>
        <v>0</v>
      </c>
      <c r="G516" s="6">
        <f t="shared" si="414"/>
        <v>0</v>
      </c>
      <c r="H516" s="6">
        <f t="shared" si="414"/>
        <v>0</v>
      </c>
      <c r="I516" s="6">
        <f t="shared" si="414"/>
        <v>0</v>
      </c>
      <c r="J516" s="6">
        <f t="shared" si="414"/>
        <v>0</v>
      </c>
      <c r="K516" s="6">
        <f t="shared" si="414"/>
        <v>19123.2</v>
      </c>
      <c r="L516" s="6">
        <f t="shared" si="414"/>
        <v>5485.118418563032</v>
      </c>
      <c r="M516" s="6">
        <f t="shared" si="414"/>
        <v>-3287.4913125517974</v>
      </c>
      <c r="N516" s="6">
        <f t="shared" si="414"/>
        <v>13046.401155416375</v>
      </c>
      <c r="O516" s="6">
        <f t="shared" si="414"/>
        <v>5278.522807703084</v>
      </c>
      <c r="P516" s="6">
        <f t="shared" si="414"/>
        <v>744.3804427665744</v>
      </c>
      <c r="Q516" s="6">
        <f aca="true" t="shared" si="415" ref="Q516:S530">Q21*Q498</f>
        <v>21298.964632834733</v>
      </c>
      <c r="R516" s="6">
        <f t="shared" si="415"/>
        <v>0</v>
      </c>
      <c r="S516" s="6">
        <f t="shared" si="415"/>
        <v>0</v>
      </c>
      <c r="T516" s="6">
        <f aca="true" t="shared" si="416" ref="T516:Y516">T21*T498</f>
        <v>0</v>
      </c>
      <c r="U516" s="6">
        <f t="shared" si="416"/>
        <v>0</v>
      </c>
      <c r="V516" s="6">
        <f t="shared" si="416"/>
        <v>0</v>
      </c>
      <c r="W516" s="6">
        <f t="shared" si="416"/>
        <v>0</v>
      </c>
      <c r="X516" s="6">
        <f t="shared" si="416"/>
        <v>0</v>
      </c>
      <c r="Y516" s="6">
        <f t="shared" si="416"/>
        <v>0</v>
      </c>
    </row>
    <row r="517" spans="1:25" ht="12.75" customHeight="1">
      <c r="A517" s="1" t="s">
        <v>40</v>
      </c>
      <c r="B517" t="s">
        <v>45</v>
      </c>
      <c r="E517" s="6">
        <f aca="true" t="shared" si="417" ref="E517:P517">E22*E499</f>
        <v>0</v>
      </c>
      <c r="F517" s="6">
        <f t="shared" si="417"/>
        <v>0</v>
      </c>
      <c r="G517" s="6">
        <f t="shared" si="417"/>
        <v>0</v>
      </c>
      <c r="H517" s="6">
        <f t="shared" si="417"/>
        <v>0</v>
      </c>
      <c r="I517" s="6">
        <f t="shared" si="417"/>
        <v>0</v>
      </c>
      <c r="J517" s="6">
        <f t="shared" si="417"/>
        <v>0</v>
      </c>
      <c r="K517" s="6">
        <f t="shared" si="417"/>
        <v>0</v>
      </c>
      <c r="L517" s="6">
        <f t="shared" si="417"/>
        <v>0</v>
      </c>
      <c r="M517" s="6">
        <f t="shared" si="417"/>
        <v>0</v>
      </c>
      <c r="N517" s="6">
        <f t="shared" si="417"/>
        <v>0</v>
      </c>
      <c r="O517" s="6">
        <f t="shared" si="417"/>
        <v>0</v>
      </c>
      <c r="P517" s="6">
        <f t="shared" si="417"/>
        <v>0</v>
      </c>
      <c r="Q517" s="6">
        <f t="shared" si="415"/>
        <v>0</v>
      </c>
      <c r="R517" s="6">
        <f t="shared" si="415"/>
        <v>0</v>
      </c>
      <c r="S517" s="6">
        <f t="shared" si="415"/>
        <v>0</v>
      </c>
      <c r="T517" s="6">
        <f aca="true" t="shared" si="418" ref="T517:Y517">T22*T499</f>
        <v>0</v>
      </c>
      <c r="U517" s="6">
        <f t="shared" si="418"/>
        <v>0</v>
      </c>
      <c r="V517" s="6">
        <f t="shared" si="418"/>
        <v>0</v>
      </c>
      <c r="W517" s="6">
        <f t="shared" si="418"/>
        <v>0</v>
      </c>
      <c r="X517" s="6">
        <f t="shared" si="418"/>
        <v>0</v>
      </c>
      <c r="Y517" s="6">
        <f t="shared" si="418"/>
        <v>0</v>
      </c>
    </row>
    <row r="518" spans="1:25" ht="12.75" customHeight="1">
      <c r="A518" s="1" t="s">
        <v>41</v>
      </c>
      <c r="B518" t="s">
        <v>44</v>
      </c>
      <c r="E518" s="6">
        <f aca="true" t="shared" si="419" ref="E518:P518">E23*E500</f>
        <v>0</v>
      </c>
      <c r="F518" s="6">
        <f t="shared" si="419"/>
        <v>0</v>
      </c>
      <c r="G518" s="6">
        <f t="shared" si="419"/>
        <v>0</v>
      </c>
      <c r="H518" s="6">
        <f t="shared" si="419"/>
        <v>0</v>
      </c>
      <c r="I518" s="6">
        <f t="shared" si="419"/>
        <v>0</v>
      </c>
      <c r="J518" s="6">
        <f t="shared" si="419"/>
        <v>0</v>
      </c>
      <c r="K518" s="6">
        <f t="shared" si="419"/>
        <v>0</v>
      </c>
      <c r="L518" s="6">
        <f t="shared" si="419"/>
        <v>0</v>
      </c>
      <c r="M518" s="6">
        <f t="shared" si="419"/>
        <v>0</v>
      </c>
      <c r="N518" s="6">
        <f t="shared" si="419"/>
        <v>0</v>
      </c>
      <c r="O518" s="6">
        <f t="shared" si="419"/>
        <v>0</v>
      </c>
      <c r="P518" s="6">
        <f t="shared" si="419"/>
        <v>0</v>
      </c>
      <c r="Q518" s="6">
        <f t="shared" si="415"/>
        <v>0</v>
      </c>
      <c r="R518" s="6">
        <f t="shared" si="415"/>
        <v>0</v>
      </c>
      <c r="S518" s="6">
        <f t="shared" si="415"/>
        <v>0</v>
      </c>
      <c r="T518" s="6">
        <f aca="true" t="shared" si="420" ref="T518:Y518">T23*T500</f>
        <v>0</v>
      </c>
      <c r="U518" s="6">
        <f t="shared" si="420"/>
        <v>0</v>
      </c>
      <c r="V518" s="6">
        <f t="shared" si="420"/>
        <v>0</v>
      </c>
      <c r="W518" s="6">
        <f t="shared" si="420"/>
        <v>0</v>
      </c>
      <c r="X518" s="6">
        <f t="shared" si="420"/>
        <v>0</v>
      </c>
      <c r="Y518" s="6">
        <f t="shared" si="420"/>
        <v>0</v>
      </c>
    </row>
    <row r="519" spans="1:25" ht="12.75" customHeight="1">
      <c r="A519" s="1" t="s">
        <v>42</v>
      </c>
      <c r="B519" t="s">
        <v>43</v>
      </c>
      <c r="E519" s="6">
        <f aca="true" t="shared" si="421" ref="E519:P519">E24*E501</f>
        <v>0</v>
      </c>
      <c r="F519" s="6">
        <f t="shared" si="421"/>
        <v>0</v>
      </c>
      <c r="G519" s="6">
        <f t="shared" si="421"/>
        <v>0</v>
      </c>
      <c r="H519" s="6">
        <f t="shared" si="421"/>
        <v>0</v>
      </c>
      <c r="I519" s="6">
        <f t="shared" si="421"/>
        <v>0</v>
      </c>
      <c r="J519" s="6">
        <f t="shared" si="421"/>
        <v>0</v>
      </c>
      <c r="K519" s="6">
        <f t="shared" si="421"/>
        <v>0</v>
      </c>
      <c r="L519" s="6">
        <f t="shared" si="421"/>
        <v>0</v>
      </c>
      <c r="M519" s="6">
        <f t="shared" si="421"/>
        <v>0</v>
      </c>
      <c r="N519" s="6">
        <f t="shared" si="421"/>
        <v>0</v>
      </c>
      <c r="O519" s="6">
        <f t="shared" si="421"/>
        <v>0</v>
      </c>
      <c r="P519" s="6">
        <f t="shared" si="421"/>
        <v>0</v>
      </c>
      <c r="Q519" s="6">
        <f t="shared" si="415"/>
        <v>0</v>
      </c>
      <c r="R519" s="6">
        <f t="shared" si="415"/>
        <v>0</v>
      </c>
      <c r="S519" s="6">
        <f t="shared" si="415"/>
        <v>0</v>
      </c>
      <c r="T519" s="6">
        <f aca="true" t="shared" si="422" ref="T519:Y519">T24*T501</f>
        <v>0</v>
      </c>
      <c r="U519" s="6">
        <f t="shared" si="422"/>
        <v>0</v>
      </c>
      <c r="V519" s="6">
        <f t="shared" si="422"/>
        <v>0</v>
      </c>
      <c r="W519" s="6">
        <f t="shared" si="422"/>
        <v>0</v>
      </c>
      <c r="X519" s="6">
        <f t="shared" si="422"/>
        <v>0</v>
      </c>
      <c r="Y519" s="6">
        <f t="shared" si="422"/>
        <v>0</v>
      </c>
    </row>
    <row r="520" spans="1:25" ht="12.75" customHeight="1">
      <c r="A520" s="1" t="s">
        <v>0</v>
      </c>
      <c r="B520" t="s">
        <v>9</v>
      </c>
      <c r="E520" s="6">
        <f aca="true" t="shared" si="423" ref="E520:P520">E25*E502</f>
        <v>0</v>
      </c>
      <c r="F520" s="6">
        <f t="shared" si="423"/>
        <v>0</v>
      </c>
      <c r="G520" s="6">
        <f t="shared" si="423"/>
        <v>0</v>
      </c>
      <c r="H520" s="6">
        <f t="shared" si="423"/>
        <v>0</v>
      </c>
      <c r="I520" s="6">
        <f t="shared" si="423"/>
        <v>0</v>
      </c>
      <c r="J520" s="6">
        <f t="shared" si="423"/>
        <v>0</v>
      </c>
      <c r="K520" s="6">
        <f t="shared" si="423"/>
        <v>1647.072</v>
      </c>
      <c r="L520" s="6">
        <f t="shared" si="423"/>
        <v>1929.271898084701</v>
      </c>
      <c r="M520" s="6">
        <f t="shared" si="423"/>
        <v>1274.5350934816202</v>
      </c>
      <c r="N520" s="6">
        <f t="shared" si="423"/>
        <v>970.4343933440645</v>
      </c>
      <c r="O520" s="6">
        <f t="shared" si="423"/>
        <v>530.3658630596908</v>
      </c>
      <c r="P520" s="6">
        <f t="shared" si="423"/>
        <v>559.1931131026948</v>
      </c>
      <c r="Q520" s="6">
        <f t="shared" si="415"/>
        <v>1234.297527374396</v>
      </c>
      <c r="R520" s="6">
        <f t="shared" si="415"/>
        <v>0</v>
      </c>
      <c r="S520" s="6">
        <f t="shared" si="415"/>
        <v>0</v>
      </c>
      <c r="T520" s="6">
        <f aca="true" t="shared" si="424" ref="T520:Y520">T25*T502</f>
        <v>0</v>
      </c>
      <c r="U520" s="6">
        <f t="shared" si="424"/>
        <v>0</v>
      </c>
      <c r="V520" s="6">
        <f t="shared" si="424"/>
        <v>0</v>
      </c>
      <c r="W520" s="6">
        <f t="shared" si="424"/>
        <v>0</v>
      </c>
      <c r="X520" s="6">
        <f t="shared" si="424"/>
        <v>0</v>
      </c>
      <c r="Y520" s="6">
        <f t="shared" si="424"/>
        <v>0</v>
      </c>
    </row>
    <row r="521" spans="1:25" ht="12.75" customHeight="1">
      <c r="A521" s="2" t="s">
        <v>1</v>
      </c>
      <c r="B521" t="s">
        <v>10</v>
      </c>
      <c r="E521" s="6">
        <f aca="true" t="shared" si="425" ref="E521:P521">E26*E503</f>
        <v>0</v>
      </c>
      <c r="F521" s="6">
        <f t="shared" si="425"/>
        <v>0</v>
      </c>
      <c r="G521" s="6">
        <f t="shared" si="425"/>
        <v>0</v>
      </c>
      <c r="H521" s="6">
        <f t="shared" si="425"/>
        <v>0</v>
      </c>
      <c r="I521" s="6">
        <f t="shared" si="425"/>
        <v>0</v>
      </c>
      <c r="J521" s="6">
        <f t="shared" si="425"/>
        <v>0</v>
      </c>
      <c r="K521" s="6">
        <f t="shared" si="425"/>
        <v>0</v>
      </c>
      <c r="L521" s="6">
        <f t="shared" si="425"/>
        <v>0</v>
      </c>
      <c r="M521" s="6">
        <f t="shared" si="425"/>
        <v>0</v>
      </c>
      <c r="N521" s="6">
        <f t="shared" si="425"/>
        <v>0</v>
      </c>
      <c r="O521" s="6">
        <f t="shared" si="425"/>
        <v>0</v>
      </c>
      <c r="P521" s="6">
        <f t="shared" si="425"/>
        <v>0</v>
      </c>
      <c r="Q521" s="6">
        <f t="shared" si="415"/>
        <v>0</v>
      </c>
      <c r="R521" s="6">
        <f t="shared" si="415"/>
        <v>0</v>
      </c>
      <c r="S521" s="6">
        <f t="shared" si="415"/>
        <v>0</v>
      </c>
      <c r="T521" s="6">
        <f aca="true" t="shared" si="426" ref="T521:Y521">T26*T503</f>
        <v>0</v>
      </c>
      <c r="U521" s="6">
        <f t="shared" si="426"/>
        <v>0</v>
      </c>
      <c r="V521" s="6">
        <f t="shared" si="426"/>
        <v>0</v>
      </c>
      <c r="W521" s="6">
        <f t="shared" si="426"/>
        <v>0</v>
      </c>
      <c r="X521" s="6">
        <f t="shared" si="426"/>
        <v>0</v>
      </c>
      <c r="Y521" s="6">
        <f t="shared" si="426"/>
        <v>0</v>
      </c>
    </row>
    <row r="522" spans="1:25" ht="12.75" customHeight="1">
      <c r="A522" s="2" t="s">
        <v>2</v>
      </c>
      <c r="B522" t="s">
        <v>11</v>
      </c>
      <c r="E522" s="6">
        <f aca="true" t="shared" si="427" ref="E522:P522">E27*E504</f>
        <v>0</v>
      </c>
      <c r="F522" s="6">
        <f t="shared" si="427"/>
        <v>0</v>
      </c>
      <c r="G522" s="6">
        <f t="shared" si="427"/>
        <v>0</v>
      </c>
      <c r="H522" s="6">
        <f t="shared" si="427"/>
        <v>0</v>
      </c>
      <c r="I522" s="6">
        <f t="shared" si="427"/>
        <v>0</v>
      </c>
      <c r="J522" s="6">
        <f t="shared" si="427"/>
        <v>0</v>
      </c>
      <c r="K522" s="6">
        <f t="shared" si="427"/>
        <v>0</v>
      </c>
      <c r="L522" s="6">
        <f t="shared" si="427"/>
        <v>0</v>
      </c>
      <c r="M522" s="6">
        <f t="shared" si="427"/>
        <v>0</v>
      </c>
      <c r="N522" s="6">
        <f t="shared" si="427"/>
        <v>0</v>
      </c>
      <c r="O522" s="6">
        <f t="shared" si="427"/>
        <v>0</v>
      </c>
      <c r="P522" s="6">
        <f t="shared" si="427"/>
        <v>0</v>
      </c>
      <c r="Q522" s="6">
        <f t="shared" si="415"/>
        <v>0</v>
      </c>
      <c r="R522" s="6">
        <f t="shared" si="415"/>
        <v>0</v>
      </c>
      <c r="S522" s="6">
        <f t="shared" si="415"/>
        <v>0</v>
      </c>
      <c r="T522" s="6">
        <f aca="true" t="shared" si="428" ref="T522:Y522">T27*T504</f>
        <v>0</v>
      </c>
      <c r="U522" s="6">
        <f t="shared" si="428"/>
        <v>0</v>
      </c>
      <c r="V522" s="6">
        <f t="shared" si="428"/>
        <v>0</v>
      </c>
      <c r="W522" s="6">
        <f t="shared" si="428"/>
        <v>0</v>
      </c>
      <c r="X522" s="6">
        <f t="shared" si="428"/>
        <v>0</v>
      </c>
      <c r="Y522" s="6">
        <f t="shared" si="428"/>
        <v>0</v>
      </c>
    </row>
    <row r="523" spans="1:25" ht="12.75" customHeight="1">
      <c r="A523" s="2" t="s">
        <v>3</v>
      </c>
      <c r="B523" t="s">
        <v>12</v>
      </c>
      <c r="E523" s="6">
        <f aca="true" t="shared" si="429" ref="E523:P523">E28*E505</f>
        <v>0</v>
      </c>
      <c r="F523" s="6">
        <f t="shared" si="429"/>
        <v>0</v>
      </c>
      <c r="G523" s="6">
        <f t="shared" si="429"/>
        <v>0</v>
      </c>
      <c r="H523" s="6">
        <f t="shared" si="429"/>
        <v>0</v>
      </c>
      <c r="I523" s="6">
        <f t="shared" si="429"/>
        <v>0</v>
      </c>
      <c r="J523" s="6">
        <f t="shared" si="429"/>
        <v>0</v>
      </c>
      <c r="K523" s="6">
        <f t="shared" si="429"/>
        <v>0</v>
      </c>
      <c r="L523" s="6">
        <f t="shared" si="429"/>
        <v>0</v>
      </c>
      <c r="M523" s="6">
        <f t="shared" si="429"/>
        <v>0</v>
      </c>
      <c r="N523" s="6">
        <f t="shared" si="429"/>
        <v>0</v>
      </c>
      <c r="O523" s="6">
        <f t="shared" si="429"/>
        <v>0</v>
      </c>
      <c r="P523" s="6">
        <f t="shared" si="429"/>
        <v>0</v>
      </c>
      <c r="Q523" s="6">
        <f t="shared" si="415"/>
        <v>0</v>
      </c>
      <c r="R523" s="6">
        <f t="shared" si="415"/>
        <v>0</v>
      </c>
      <c r="S523" s="6">
        <f t="shared" si="415"/>
        <v>0</v>
      </c>
      <c r="T523" s="6">
        <f aca="true" t="shared" si="430" ref="T523:Y523">T28*T505</f>
        <v>0</v>
      </c>
      <c r="U523" s="6">
        <f t="shared" si="430"/>
        <v>0</v>
      </c>
      <c r="V523" s="6">
        <f t="shared" si="430"/>
        <v>0</v>
      </c>
      <c r="W523" s="6">
        <f t="shared" si="430"/>
        <v>0</v>
      </c>
      <c r="X523" s="6">
        <f t="shared" si="430"/>
        <v>0</v>
      </c>
      <c r="Y523" s="6">
        <f t="shared" si="430"/>
        <v>0</v>
      </c>
    </row>
    <row r="524" spans="1:25" ht="12.75" customHeight="1">
      <c r="A524" s="2" t="s">
        <v>4</v>
      </c>
      <c r="B524" t="s">
        <v>13</v>
      </c>
      <c r="E524" s="6">
        <f aca="true" t="shared" si="431" ref="E524:P524">E29*E506</f>
        <v>0</v>
      </c>
      <c r="F524" s="6">
        <f t="shared" si="431"/>
        <v>0</v>
      </c>
      <c r="G524" s="6">
        <f t="shared" si="431"/>
        <v>0</v>
      </c>
      <c r="H524" s="6">
        <f t="shared" si="431"/>
        <v>0</v>
      </c>
      <c r="I524" s="6">
        <f t="shared" si="431"/>
        <v>0</v>
      </c>
      <c r="J524" s="6">
        <f t="shared" si="431"/>
        <v>0</v>
      </c>
      <c r="K524" s="6">
        <f t="shared" si="431"/>
        <v>0</v>
      </c>
      <c r="L524" s="6">
        <f t="shared" si="431"/>
        <v>0</v>
      </c>
      <c r="M524" s="6">
        <f t="shared" si="431"/>
        <v>0</v>
      </c>
      <c r="N524" s="6">
        <f t="shared" si="431"/>
        <v>0</v>
      </c>
      <c r="O524" s="6">
        <f t="shared" si="431"/>
        <v>0</v>
      </c>
      <c r="P524" s="6">
        <f t="shared" si="431"/>
        <v>0</v>
      </c>
      <c r="Q524" s="6">
        <f t="shared" si="415"/>
        <v>0</v>
      </c>
      <c r="R524" s="6">
        <f t="shared" si="415"/>
        <v>0</v>
      </c>
      <c r="S524" s="6">
        <f t="shared" si="415"/>
        <v>0</v>
      </c>
      <c r="T524" s="6">
        <f aca="true" t="shared" si="432" ref="T524:Y524">T29*T506</f>
        <v>0</v>
      </c>
      <c r="U524" s="6">
        <f t="shared" si="432"/>
        <v>0</v>
      </c>
      <c r="V524" s="6">
        <f t="shared" si="432"/>
        <v>0</v>
      </c>
      <c r="W524" s="6">
        <f t="shared" si="432"/>
        <v>0</v>
      </c>
      <c r="X524" s="6">
        <f t="shared" si="432"/>
        <v>0</v>
      </c>
      <c r="Y524" s="6">
        <f t="shared" si="432"/>
        <v>0</v>
      </c>
    </row>
    <row r="525" spans="1:25" ht="12.75" customHeight="1">
      <c r="A525" s="2" t="s">
        <v>5</v>
      </c>
      <c r="B525" t="s">
        <v>14</v>
      </c>
      <c r="E525" s="6">
        <f aca="true" t="shared" si="433" ref="E525:P525">E30*E507</f>
        <v>0</v>
      </c>
      <c r="F525" s="6">
        <f t="shared" si="433"/>
        <v>0</v>
      </c>
      <c r="G525" s="6">
        <f t="shared" si="433"/>
        <v>0</v>
      </c>
      <c r="H525" s="6">
        <f t="shared" si="433"/>
        <v>0</v>
      </c>
      <c r="I525" s="6">
        <f t="shared" si="433"/>
        <v>0</v>
      </c>
      <c r="J525" s="6">
        <f t="shared" si="433"/>
        <v>0</v>
      </c>
      <c r="K525" s="6">
        <f t="shared" si="433"/>
        <v>0</v>
      </c>
      <c r="L525" s="6">
        <f t="shared" si="433"/>
        <v>0</v>
      </c>
      <c r="M525" s="6">
        <f t="shared" si="433"/>
        <v>0</v>
      </c>
      <c r="N525" s="6">
        <f t="shared" si="433"/>
        <v>0</v>
      </c>
      <c r="O525" s="6">
        <f t="shared" si="433"/>
        <v>0</v>
      </c>
      <c r="P525" s="6">
        <f t="shared" si="433"/>
        <v>0</v>
      </c>
      <c r="Q525" s="6">
        <f t="shared" si="415"/>
        <v>0</v>
      </c>
      <c r="R525" s="6">
        <f t="shared" si="415"/>
        <v>0</v>
      </c>
      <c r="S525" s="6">
        <f t="shared" si="415"/>
        <v>0</v>
      </c>
      <c r="T525" s="6">
        <f aca="true" t="shared" si="434" ref="T525:Y525">T30*T507</f>
        <v>0</v>
      </c>
      <c r="U525" s="6">
        <f t="shared" si="434"/>
        <v>0</v>
      </c>
      <c r="V525" s="6">
        <f t="shared" si="434"/>
        <v>0</v>
      </c>
      <c r="W525" s="6">
        <f t="shared" si="434"/>
        <v>0</v>
      </c>
      <c r="X525" s="6">
        <f t="shared" si="434"/>
        <v>0</v>
      </c>
      <c r="Y525" s="6">
        <f t="shared" si="434"/>
        <v>0</v>
      </c>
    </row>
    <row r="526" spans="1:25" ht="12.75" customHeight="1">
      <c r="A526" s="2" t="s">
        <v>6</v>
      </c>
      <c r="B526" t="s">
        <v>15</v>
      </c>
      <c r="E526" s="6">
        <f aca="true" t="shared" si="435" ref="E526:P526">E31*E508</f>
        <v>0</v>
      </c>
      <c r="F526" s="6">
        <f t="shared" si="435"/>
        <v>0</v>
      </c>
      <c r="G526" s="6">
        <f t="shared" si="435"/>
        <v>0</v>
      </c>
      <c r="H526" s="6">
        <f t="shared" si="435"/>
        <v>0</v>
      </c>
      <c r="I526" s="6">
        <f t="shared" si="435"/>
        <v>0</v>
      </c>
      <c r="J526" s="6">
        <f t="shared" si="435"/>
        <v>0</v>
      </c>
      <c r="K526" s="6">
        <f t="shared" si="435"/>
        <v>0</v>
      </c>
      <c r="L526" s="6">
        <f t="shared" si="435"/>
        <v>0</v>
      </c>
      <c r="M526" s="6">
        <f t="shared" si="435"/>
        <v>0</v>
      </c>
      <c r="N526" s="6">
        <f t="shared" si="435"/>
        <v>0</v>
      </c>
      <c r="O526" s="6">
        <f t="shared" si="435"/>
        <v>0</v>
      </c>
      <c r="P526" s="6">
        <f t="shared" si="435"/>
        <v>0</v>
      </c>
      <c r="Q526" s="6">
        <f t="shared" si="415"/>
        <v>0</v>
      </c>
      <c r="R526" s="6">
        <f t="shared" si="415"/>
        <v>0</v>
      </c>
      <c r="S526" s="6">
        <f t="shared" si="415"/>
        <v>0</v>
      </c>
      <c r="T526" s="6">
        <f aca="true" t="shared" si="436" ref="T526:Y526">T31*T508</f>
        <v>0</v>
      </c>
      <c r="U526" s="6">
        <f t="shared" si="436"/>
        <v>0</v>
      </c>
      <c r="V526" s="6">
        <f t="shared" si="436"/>
        <v>0</v>
      </c>
      <c r="W526" s="6">
        <f t="shared" si="436"/>
        <v>0</v>
      </c>
      <c r="X526" s="6">
        <f t="shared" si="436"/>
        <v>0</v>
      </c>
      <c r="Y526" s="6">
        <f t="shared" si="436"/>
        <v>0</v>
      </c>
    </row>
    <row r="527" spans="1:25" ht="12.75" customHeight="1">
      <c r="A527" s="2" t="s">
        <v>7</v>
      </c>
      <c r="B527" t="s">
        <v>16</v>
      </c>
      <c r="E527" s="6">
        <f aca="true" t="shared" si="437" ref="E527:P527">E32*E509</f>
        <v>0</v>
      </c>
      <c r="F527" s="6">
        <f t="shared" si="437"/>
        <v>0</v>
      </c>
      <c r="G527" s="6">
        <f t="shared" si="437"/>
        <v>0</v>
      </c>
      <c r="H527" s="6">
        <f t="shared" si="437"/>
        <v>0</v>
      </c>
      <c r="I527" s="6">
        <f t="shared" si="437"/>
        <v>0</v>
      </c>
      <c r="J527" s="6">
        <f t="shared" si="437"/>
        <v>0</v>
      </c>
      <c r="K527" s="6">
        <f t="shared" si="437"/>
        <v>0</v>
      </c>
      <c r="L527" s="6">
        <f t="shared" si="437"/>
        <v>0</v>
      </c>
      <c r="M527" s="6">
        <f t="shared" si="437"/>
        <v>0</v>
      </c>
      <c r="N527" s="6">
        <f t="shared" si="437"/>
        <v>0</v>
      </c>
      <c r="O527" s="6">
        <f t="shared" si="437"/>
        <v>0</v>
      </c>
      <c r="P527" s="6">
        <f t="shared" si="437"/>
        <v>0</v>
      </c>
      <c r="Q527" s="6">
        <f t="shared" si="415"/>
        <v>0</v>
      </c>
      <c r="R527" s="6">
        <f t="shared" si="415"/>
        <v>0</v>
      </c>
      <c r="S527" s="6">
        <f t="shared" si="415"/>
        <v>0</v>
      </c>
      <c r="T527" s="6">
        <f aca="true" t="shared" si="438" ref="T527:Y527">T32*T509</f>
        <v>0</v>
      </c>
      <c r="U527" s="6">
        <f t="shared" si="438"/>
        <v>0</v>
      </c>
      <c r="V527" s="6">
        <f t="shared" si="438"/>
        <v>0</v>
      </c>
      <c r="W527" s="6">
        <f t="shared" si="438"/>
        <v>0</v>
      </c>
      <c r="X527" s="6">
        <f t="shared" si="438"/>
        <v>0</v>
      </c>
      <c r="Y527" s="6">
        <f t="shared" si="438"/>
        <v>0</v>
      </c>
    </row>
    <row r="528" spans="1:25" ht="12.75" customHeight="1">
      <c r="A528" s="2" t="s">
        <v>8</v>
      </c>
      <c r="B528" t="s">
        <v>17</v>
      </c>
      <c r="E528" s="6">
        <f aca="true" t="shared" si="439" ref="E528:P528">E33*E510</f>
        <v>0</v>
      </c>
      <c r="F528" s="6">
        <f t="shared" si="439"/>
        <v>0</v>
      </c>
      <c r="G528" s="6">
        <f t="shared" si="439"/>
        <v>0</v>
      </c>
      <c r="H528" s="6">
        <f t="shared" si="439"/>
        <v>0</v>
      </c>
      <c r="I528" s="6">
        <f t="shared" si="439"/>
        <v>0</v>
      </c>
      <c r="J528" s="6">
        <f t="shared" si="439"/>
        <v>0</v>
      </c>
      <c r="K528" s="6">
        <f t="shared" si="439"/>
        <v>0</v>
      </c>
      <c r="L528" s="6">
        <f t="shared" si="439"/>
        <v>0</v>
      </c>
      <c r="M528" s="6">
        <f t="shared" si="439"/>
        <v>0</v>
      </c>
      <c r="N528" s="6">
        <f t="shared" si="439"/>
        <v>0</v>
      </c>
      <c r="O528" s="6">
        <f t="shared" si="439"/>
        <v>0</v>
      </c>
      <c r="P528" s="6">
        <f t="shared" si="439"/>
        <v>0</v>
      </c>
      <c r="Q528" s="6">
        <f t="shared" si="415"/>
        <v>0</v>
      </c>
      <c r="R528" s="6">
        <f t="shared" si="415"/>
        <v>0</v>
      </c>
      <c r="S528" s="6">
        <f t="shared" si="415"/>
        <v>0</v>
      </c>
      <c r="T528" s="6">
        <f aca="true" t="shared" si="440" ref="T528:Y528">T33*T510</f>
        <v>0</v>
      </c>
      <c r="U528" s="6">
        <f t="shared" si="440"/>
        <v>0</v>
      </c>
      <c r="V528" s="6">
        <f t="shared" si="440"/>
        <v>0</v>
      </c>
      <c r="W528" s="6">
        <f t="shared" si="440"/>
        <v>0</v>
      </c>
      <c r="X528" s="6">
        <f t="shared" si="440"/>
        <v>0</v>
      </c>
      <c r="Y528" s="6">
        <f t="shared" si="440"/>
        <v>0</v>
      </c>
    </row>
    <row r="529" spans="1:25" ht="12.75" customHeight="1">
      <c r="A529" s="2" t="s">
        <v>28</v>
      </c>
      <c r="B529" t="s">
        <v>18</v>
      </c>
      <c r="E529" s="6">
        <f aca="true" t="shared" si="441" ref="E529:P529">E34*E511</f>
        <v>0</v>
      </c>
      <c r="F529" s="6">
        <f t="shared" si="441"/>
        <v>0</v>
      </c>
      <c r="G529" s="6">
        <f t="shared" si="441"/>
        <v>0</v>
      </c>
      <c r="H529" s="6">
        <f t="shared" si="441"/>
        <v>0</v>
      </c>
      <c r="I529" s="6">
        <f t="shared" si="441"/>
        <v>0</v>
      </c>
      <c r="J529" s="6">
        <f t="shared" si="441"/>
        <v>0</v>
      </c>
      <c r="K529" s="6">
        <f t="shared" si="441"/>
        <v>0</v>
      </c>
      <c r="L529" s="6">
        <f t="shared" si="441"/>
        <v>0</v>
      </c>
      <c r="M529" s="6">
        <f t="shared" si="441"/>
        <v>0</v>
      </c>
      <c r="N529" s="6">
        <f t="shared" si="441"/>
        <v>0</v>
      </c>
      <c r="O529" s="6">
        <f t="shared" si="441"/>
        <v>0</v>
      </c>
      <c r="P529" s="6">
        <f t="shared" si="441"/>
        <v>0</v>
      </c>
      <c r="Q529" s="6">
        <f t="shared" si="415"/>
        <v>0</v>
      </c>
      <c r="R529" s="6">
        <f t="shared" si="415"/>
        <v>0</v>
      </c>
      <c r="S529" s="6">
        <f t="shared" si="415"/>
        <v>0</v>
      </c>
      <c r="T529" s="6">
        <f aca="true" t="shared" si="442" ref="T529:Y529">T34*T511</f>
        <v>0</v>
      </c>
      <c r="U529" s="6">
        <f t="shared" si="442"/>
        <v>0</v>
      </c>
      <c r="V529" s="6">
        <f t="shared" si="442"/>
        <v>0</v>
      </c>
      <c r="W529" s="6">
        <f t="shared" si="442"/>
        <v>0</v>
      </c>
      <c r="X529" s="6">
        <f t="shared" si="442"/>
        <v>0</v>
      </c>
      <c r="Y529" s="6">
        <f t="shared" si="442"/>
        <v>0</v>
      </c>
    </row>
    <row r="530" spans="1:25" ht="12.75" customHeight="1">
      <c r="A530" s="2" t="s">
        <v>29</v>
      </c>
      <c r="E530" s="6">
        <f aca="true" t="shared" si="443" ref="E530:P530">E35*E512</f>
        <v>0</v>
      </c>
      <c r="F530" s="6">
        <f t="shared" si="443"/>
        <v>0</v>
      </c>
      <c r="G530" s="6">
        <f t="shared" si="443"/>
        <v>0</v>
      </c>
      <c r="H530" s="6">
        <f t="shared" si="443"/>
        <v>0</v>
      </c>
      <c r="I530" s="6">
        <f t="shared" si="443"/>
        <v>0</v>
      </c>
      <c r="J530" s="6">
        <f t="shared" si="443"/>
        <v>0</v>
      </c>
      <c r="K530" s="6">
        <f t="shared" si="443"/>
        <v>241.536</v>
      </c>
      <c r="L530" s="6">
        <f t="shared" si="443"/>
        <v>188.25468152599052</v>
      </c>
      <c r="M530" s="6">
        <f t="shared" si="443"/>
        <v>76.73719774656718</v>
      </c>
      <c r="N530" s="6">
        <f t="shared" si="443"/>
        <v>39.60956707526793</v>
      </c>
      <c r="O530" s="6">
        <f t="shared" si="443"/>
        <v>53.14431126122833</v>
      </c>
      <c r="P530" s="6">
        <f t="shared" si="443"/>
        <v>145.72911432373263</v>
      </c>
      <c r="Q530" s="6">
        <f t="shared" si="415"/>
        <v>229.92163120859067</v>
      </c>
      <c r="R530" s="6">
        <f t="shared" si="415"/>
        <v>0</v>
      </c>
      <c r="S530" s="6">
        <f t="shared" si="415"/>
        <v>0</v>
      </c>
      <c r="T530" s="6">
        <f aca="true" t="shared" si="444" ref="T530:Y530">T35*T512</f>
        <v>0</v>
      </c>
      <c r="U530" s="6">
        <f t="shared" si="444"/>
        <v>0</v>
      </c>
      <c r="V530" s="6">
        <f t="shared" si="444"/>
        <v>0</v>
      </c>
      <c r="W530" s="6">
        <f t="shared" si="444"/>
        <v>0</v>
      </c>
      <c r="X530" s="6">
        <f t="shared" si="444"/>
        <v>0</v>
      </c>
      <c r="Y530" s="6">
        <f t="shared" si="444"/>
        <v>0</v>
      </c>
    </row>
    <row r="531" ht="12.75" customHeight="1"/>
    <row r="532" ht="12.75" customHeight="1">
      <c r="E532" s="9" t="s">
        <v>24</v>
      </c>
    </row>
    <row r="533" ht="12.75" customHeight="1"/>
    <row r="534" spans="1:25" ht="12.75" customHeight="1">
      <c r="A534" s="1" t="s">
        <v>30</v>
      </c>
      <c r="B534" t="s">
        <v>31</v>
      </c>
      <c r="E534" s="10">
        <f aca="true" t="shared" si="445" ref="E534:O548">E516+E498</f>
        <v>0</v>
      </c>
      <c r="F534" s="10">
        <f t="shared" si="445"/>
        <v>0</v>
      </c>
      <c r="G534" s="10">
        <f t="shared" si="445"/>
        <v>0</v>
      </c>
      <c r="H534" s="10">
        <f t="shared" si="445"/>
        <v>0</v>
      </c>
      <c r="I534" s="10">
        <f t="shared" si="445"/>
        <v>0</v>
      </c>
      <c r="J534" s="10">
        <f t="shared" si="445"/>
        <v>0</v>
      </c>
      <c r="K534" s="10">
        <f t="shared" si="445"/>
        <v>91123.2</v>
      </c>
      <c r="L534" s="10">
        <f t="shared" si="445"/>
        <v>90132.00759391846</v>
      </c>
      <c r="M534" s="10">
        <f t="shared" si="445"/>
        <v>83913.8697630927</v>
      </c>
      <c r="N534" s="10">
        <f t="shared" si="445"/>
        <v>95566.33256222458</v>
      </c>
      <c r="O534" s="10">
        <f t="shared" si="445"/>
        <v>95049.31885707527</v>
      </c>
      <c r="P534" s="10">
        <f aca="true" t="shared" si="446" ref="P534:S548">P516+P498</f>
        <v>91522.48321917809</v>
      </c>
      <c r="Q534" s="10">
        <f t="shared" si="446"/>
        <v>109639.75531236494</v>
      </c>
      <c r="R534" s="10">
        <f t="shared" si="446"/>
        <v>101816.02212498923</v>
      </c>
      <c r="S534" s="10">
        <f t="shared" si="446"/>
        <v>98172.65719607928</v>
      </c>
      <c r="T534" s="10">
        <f aca="true" t="shared" si="447" ref="T534:Y534">T516+T498</f>
        <v>94529.29226716934</v>
      </c>
      <c r="U534" s="10">
        <f t="shared" si="447"/>
        <v>90885.92733825938</v>
      </c>
      <c r="V534" s="10">
        <f t="shared" si="447"/>
        <v>87242.56240934943</v>
      </c>
      <c r="W534" s="10">
        <f t="shared" si="447"/>
        <v>83599.19748043947</v>
      </c>
      <c r="X534" s="10">
        <f t="shared" si="447"/>
        <v>79955.83255152951</v>
      </c>
      <c r="Y534" s="10">
        <f t="shared" si="447"/>
        <v>79955.83255152951</v>
      </c>
    </row>
    <row r="535" spans="1:25" ht="12.75" customHeight="1">
      <c r="A535" s="1" t="s">
        <v>40</v>
      </c>
      <c r="B535" t="s">
        <v>45</v>
      </c>
      <c r="E535" s="10">
        <f t="shared" si="445"/>
        <v>0</v>
      </c>
      <c r="F535" s="10">
        <f t="shared" si="445"/>
        <v>0</v>
      </c>
      <c r="G535" s="10">
        <f t="shared" si="445"/>
        <v>0</v>
      </c>
      <c r="H535" s="10">
        <f t="shared" si="445"/>
        <v>0</v>
      </c>
      <c r="I535" s="10">
        <f t="shared" si="445"/>
        <v>0</v>
      </c>
      <c r="J535" s="10">
        <f t="shared" si="445"/>
        <v>0</v>
      </c>
      <c r="K535" s="10">
        <f t="shared" si="445"/>
        <v>0</v>
      </c>
      <c r="L535" s="10">
        <f t="shared" si="445"/>
        <v>0</v>
      </c>
      <c r="M535" s="10">
        <f t="shared" si="445"/>
        <v>0</v>
      </c>
      <c r="N535" s="10">
        <f t="shared" si="445"/>
        <v>0</v>
      </c>
      <c r="O535" s="10">
        <f t="shared" si="445"/>
        <v>0</v>
      </c>
      <c r="P535" s="10">
        <f t="shared" si="446"/>
        <v>0</v>
      </c>
      <c r="Q535" s="10">
        <f t="shared" si="446"/>
        <v>0</v>
      </c>
      <c r="R535" s="10">
        <f t="shared" si="446"/>
        <v>0</v>
      </c>
      <c r="S535" s="10">
        <f t="shared" si="446"/>
        <v>0</v>
      </c>
      <c r="T535" s="10">
        <f aca="true" t="shared" si="448" ref="T535:Y535">T517+T499</f>
        <v>0</v>
      </c>
      <c r="U535" s="10">
        <f t="shared" si="448"/>
        <v>0</v>
      </c>
      <c r="V535" s="10">
        <f t="shared" si="448"/>
        <v>0</v>
      </c>
      <c r="W535" s="10">
        <f t="shared" si="448"/>
        <v>0</v>
      </c>
      <c r="X535" s="10">
        <f t="shared" si="448"/>
        <v>0</v>
      </c>
      <c r="Y535" s="10">
        <f t="shared" si="448"/>
        <v>0</v>
      </c>
    </row>
    <row r="536" spans="1:25" ht="12.75" customHeight="1">
      <c r="A536" s="1" t="s">
        <v>41</v>
      </c>
      <c r="B536" t="s">
        <v>44</v>
      </c>
      <c r="E536" s="10">
        <f t="shared" si="445"/>
        <v>0</v>
      </c>
      <c r="F536" s="10">
        <f t="shared" si="445"/>
        <v>0</v>
      </c>
      <c r="G536" s="10">
        <f t="shared" si="445"/>
        <v>0</v>
      </c>
      <c r="H536" s="10">
        <f t="shared" si="445"/>
        <v>0</v>
      </c>
      <c r="I536" s="10">
        <f t="shared" si="445"/>
        <v>0</v>
      </c>
      <c r="J536" s="10">
        <f t="shared" si="445"/>
        <v>0</v>
      </c>
      <c r="K536" s="10">
        <f t="shared" si="445"/>
        <v>0</v>
      </c>
      <c r="L536" s="10">
        <f t="shared" si="445"/>
        <v>0</v>
      </c>
      <c r="M536" s="10">
        <f t="shared" si="445"/>
        <v>0</v>
      </c>
      <c r="N536" s="10">
        <f t="shared" si="445"/>
        <v>0</v>
      </c>
      <c r="O536" s="10">
        <f t="shared" si="445"/>
        <v>0</v>
      </c>
      <c r="P536" s="10">
        <f t="shared" si="446"/>
        <v>0</v>
      </c>
      <c r="Q536" s="10">
        <f t="shared" si="446"/>
        <v>0</v>
      </c>
      <c r="R536" s="10">
        <f t="shared" si="446"/>
        <v>0</v>
      </c>
      <c r="S536" s="10">
        <f t="shared" si="446"/>
        <v>0</v>
      </c>
      <c r="T536" s="10">
        <f aca="true" t="shared" si="449" ref="T536:Y536">T518+T500</f>
        <v>0</v>
      </c>
      <c r="U536" s="10">
        <f t="shared" si="449"/>
        <v>0</v>
      </c>
      <c r="V536" s="10">
        <f t="shared" si="449"/>
        <v>0</v>
      </c>
      <c r="W536" s="10">
        <f t="shared" si="449"/>
        <v>0</v>
      </c>
      <c r="X536" s="10">
        <f t="shared" si="449"/>
        <v>0</v>
      </c>
      <c r="Y536" s="10">
        <f t="shared" si="449"/>
        <v>0</v>
      </c>
    </row>
    <row r="537" spans="1:25" ht="12.75" customHeight="1">
      <c r="A537" s="1" t="s">
        <v>42</v>
      </c>
      <c r="B537" t="s">
        <v>43</v>
      </c>
      <c r="E537" s="10">
        <f t="shared" si="445"/>
        <v>0</v>
      </c>
      <c r="F537" s="10">
        <f t="shared" si="445"/>
        <v>0</v>
      </c>
      <c r="G537" s="10">
        <f t="shared" si="445"/>
        <v>0</v>
      </c>
      <c r="H537" s="10">
        <f t="shared" si="445"/>
        <v>0</v>
      </c>
      <c r="I537" s="10">
        <f t="shared" si="445"/>
        <v>0</v>
      </c>
      <c r="J537" s="10">
        <f t="shared" si="445"/>
        <v>0</v>
      </c>
      <c r="K537" s="10">
        <f t="shared" si="445"/>
        <v>0</v>
      </c>
      <c r="L537" s="10">
        <f t="shared" si="445"/>
        <v>0</v>
      </c>
      <c r="M537" s="10">
        <f t="shared" si="445"/>
        <v>0</v>
      </c>
      <c r="N537" s="10">
        <f t="shared" si="445"/>
        <v>0</v>
      </c>
      <c r="O537" s="10">
        <f t="shared" si="445"/>
        <v>0</v>
      </c>
      <c r="P537" s="10">
        <f t="shared" si="446"/>
        <v>0</v>
      </c>
      <c r="Q537" s="10">
        <f t="shared" si="446"/>
        <v>0</v>
      </c>
      <c r="R537" s="10">
        <f t="shared" si="446"/>
        <v>0</v>
      </c>
      <c r="S537" s="10">
        <f t="shared" si="446"/>
        <v>0</v>
      </c>
      <c r="T537" s="10">
        <f aca="true" t="shared" si="450" ref="T537:Y537">T519+T501</f>
        <v>0</v>
      </c>
      <c r="U537" s="10">
        <f t="shared" si="450"/>
        <v>0</v>
      </c>
      <c r="V537" s="10">
        <f t="shared" si="450"/>
        <v>0</v>
      </c>
      <c r="W537" s="10">
        <f t="shared" si="450"/>
        <v>0</v>
      </c>
      <c r="X537" s="10">
        <f t="shared" si="450"/>
        <v>0</v>
      </c>
      <c r="Y537" s="10">
        <f t="shared" si="450"/>
        <v>0</v>
      </c>
    </row>
    <row r="538" spans="1:25" ht="12.75" customHeight="1">
      <c r="A538" s="1" t="s">
        <v>0</v>
      </c>
      <c r="B538" t="s">
        <v>9</v>
      </c>
      <c r="E538" s="10">
        <f t="shared" si="445"/>
        <v>0</v>
      </c>
      <c r="F538" s="10">
        <f t="shared" si="445"/>
        <v>0</v>
      </c>
      <c r="G538" s="10">
        <f t="shared" si="445"/>
        <v>0</v>
      </c>
      <c r="H538" s="10">
        <f t="shared" si="445"/>
        <v>0</v>
      </c>
      <c r="I538" s="10">
        <f t="shared" si="445"/>
        <v>0</v>
      </c>
      <c r="J538" s="10">
        <f t="shared" si="445"/>
        <v>0</v>
      </c>
      <c r="K538" s="10">
        <f t="shared" si="445"/>
        <v>21807.072</v>
      </c>
      <c r="L538" s="10">
        <f t="shared" si="445"/>
        <v>25630.400867184224</v>
      </c>
      <c r="M538" s="10">
        <f t="shared" si="445"/>
        <v>25690.91619466208</v>
      </c>
      <c r="N538" s="10">
        <f t="shared" si="445"/>
        <v>24076.01518725036</v>
      </c>
      <c r="O538" s="10">
        <f t="shared" si="445"/>
        <v>25666.1887568839</v>
      </c>
      <c r="P538" s="10">
        <f t="shared" si="446"/>
        <v>25977.061890497916</v>
      </c>
      <c r="Q538" s="10">
        <f t="shared" si="446"/>
        <v>25969.71891764285</v>
      </c>
      <c r="R538" s="10">
        <f t="shared" si="446"/>
        <v>28508.486194996985</v>
      </c>
      <c r="S538" s="10">
        <f t="shared" si="446"/>
        <v>27488.3440149022</v>
      </c>
      <c r="T538" s="10">
        <f aca="true" t="shared" si="451" ref="T538:Y538">T520+T502</f>
        <v>26468.201834807413</v>
      </c>
      <c r="U538" s="10">
        <f t="shared" si="451"/>
        <v>25448.059654712626</v>
      </c>
      <c r="V538" s="10">
        <f t="shared" si="451"/>
        <v>24427.91747461784</v>
      </c>
      <c r="W538" s="10">
        <f t="shared" si="451"/>
        <v>23407.775294523053</v>
      </c>
      <c r="X538" s="10">
        <f t="shared" si="451"/>
        <v>22387.633114428263</v>
      </c>
      <c r="Y538" s="10">
        <f t="shared" si="451"/>
        <v>22387.633114428263</v>
      </c>
    </row>
    <row r="539" spans="1:25" ht="12.75" customHeight="1">
      <c r="A539" s="2" t="s">
        <v>1</v>
      </c>
      <c r="B539" t="s">
        <v>10</v>
      </c>
      <c r="E539" s="10">
        <f t="shared" si="445"/>
        <v>0</v>
      </c>
      <c r="F539" s="10">
        <f t="shared" si="445"/>
        <v>0</v>
      </c>
      <c r="G539" s="10">
        <f t="shared" si="445"/>
        <v>0</v>
      </c>
      <c r="H539" s="10">
        <f t="shared" si="445"/>
        <v>0</v>
      </c>
      <c r="I539" s="10">
        <f t="shared" si="445"/>
        <v>0</v>
      </c>
      <c r="J539" s="10">
        <f t="shared" si="445"/>
        <v>0</v>
      </c>
      <c r="K539" s="10">
        <f t="shared" si="445"/>
        <v>0</v>
      </c>
      <c r="L539" s="10">
        <f t="shared" si="445"/>
        <v>0</v>
      </c>
      <c r="M539" s="10">
        <f t="shared" si="445"/>
        <v>0</v>
      </c>
      <c r="N539" s="10">
        <f t="shared" si="445"/>
        <v>0</v>
      </c>
      <c r="O539" s="10">
        <f t="shared" si="445"/>
        <v>0</v>
      </c>
      <c r="P539" s="10">
        <f t="shared" si="446"/>
        <v>0</v>
      </c>
      <c r="Q539" s="10">
        <f t="shared" si="446"/>
        <v>0</v>
      </c>
      <c r="R539" s="10">
        <f t="shared" si="446"/>
        <v>0</v>
      </c>
      <c r="S539" s="10">
        <f t="shared" si="446"/>
        <v>0</v>
      </c>
      <c r="T539" s="10">
        <f aca="true" t="shared" si="452" ref="T539:Y539">T521+T503</f>
        <v>0</v>
      </c>
      <c r="U539" s="10">
        <f t="shared" si="452"/>
        <v>0</v>
      </c>
      <c r="V539" s="10">
        <f t="shared" si="452"/>
        <v>0</v>
      </c>
      <c r="W539" s="10">
        <f t="shared" si="452"/>
        <v>0</v>
      </c>
      <c r="X539" s="10">
        <f t="shared" si="452"/>
        <v>0</v>
      </c>
      <c r="Y539" s="10">
        <f t="shared" si="452"/>
        <v>0</v>
      </c>
    </row>
    <row r="540" spans="1:25" ht="12.75" customHeight="1">
      <c r="A540" s="2" t="s">
        <v>2</v>
      </c>
      <c r="B540" t="s">
        <v>11</v>
      </c>
      <c r="E540" s="10">
        <f t="shared" si="445"/>
        <v>0</v>
      </c>
      <c r="F540" s="10">
        <f t="shared" si="445"/>
        <v>0</v>
      </c>
      <c r="G540" s="10">
        <f t="shared" si="445"/>
        <v>0</v>
      </c>
      <c r="H540" s="10">
        <f t="shared" si="445"/>
        <v>0</v>
      </c>
      <c r="I540" s="10">
        <f t="shared" si="445"/>
        <v>0</v>
      </c>
      <c r="J540" s="10">
        <f t="shared" si="445"/>
        <v>0</v>
      </c>
      <c r="K540" s="10">
        <f t="shared" si="445"/>
        <v>0</v>
      </c>
      <c r="L540" s="10">
        <f t="shared" si="445"/>
        <v>0</v>
      </c>
      <c r="M540" s="10">
        <f t="shared" si="445"/>
        <v>0</v>
      </c>
      <c r="N540" s="10">
        <f t="shared" si="445"/>
        <v>0</v>
      </c>
      <c r="O540" s="10">
        <f t="shared" si="445"/>
        <v>0</v>
      </c>
      <c r="P540" s="10">
        <f t="shared" si="446"/>
        <v>0</v>
      </c>
      <c r="Q540" s="10">
        <f t="shared" si="446"/>
        <v>0</v>
      </c>
      <c r="R540" s="10">
        <f t="shared" si="446"/>
        <v>0</v>
      </c>
      <c r="S540" s="10">
        <f t="shared" si="446"/>
        <v>0</v>
      </c>
      <c r="T540" s="10">
        <f aca="true" t="shared" si="453" ref="T540:Y540">T522+T504</f>
        <v>0</v>
      </c>
      <c r="U540" s="10">
        <f t="shared" si="453"/>
        <v>0</v>
      </c>
      <c r="V540" s="10">
        <f t="shared" si="453"/>
        <v>0</v>
      </c>
      <c r="W540" s="10">
        <f t="shared" si="453"/>
        <v>0</v>
      </c>
      <c r="X540" s="10">
        <f t="shared" si="453"/>
        <v>0</v>
      </c>
      <c r="Y540" s="10">
        <f t="shared" si="453"/>
        <v>0</v>
      </c>
    </row>
    <row r="541" spans="1:25" ht="12.75" customHeight="1">
      <c r="A541" s="2" t="s">
        <v>3</v>
      </c>
      <c r="B541" t="s">
        <v>12</v>
      </c>
      <c r="E541" s="10">
        <f t="shared" si="445"/>
        <v>0</v>
      </c>
      <c r="F541" s="10">
        <f t="shared" si="445"/>
        <v>0</v>
      </c>
      <c r="G541" s="10">
        <f t="shared" si="445"/>
        <v>0</v>
      </c>
      <c r="H541" s="10">
        <f t="shared" si="445"/>
        <v>0</v>
      </c>
      <c r="I541" s="10">
        <f t="shared" si="445"/>
        <v>0</v>
      </c>
      <c r="J541" s="10">
        <f t="shared" si="445"/>
        <v>0</v>
      </c>
      <c r="K541" s="10">
        <f t="shared" si="445"/>
        <v>0</v>
      </c>
      <c r="L541" s="10">
        <f t="shared" si="445"/>
        <v>0</v>
      </c>
      <c r="M541" s="10">
        <f t="shared" si="445"/>
        <v>0</v>
      </c>
      <c r="N541" s="10">
        <f t="shared" si="445"/>
        <v>0</v>
      </c>
      <c r="O541" s="10">
        <f t="shared" si="445"/>
        <v>0</v>
      </c>
      <c r="P541" s="10">
        <f t="shared" si="446"/>
        <v>0</v>
      </c>
      <c r="Q541" s="10">
        <f t="shared" si="446"/>
        <v>0</v>
      </c>
      <c r="R541" s="10">
        <f t="shared" si="446"/>
        <v>0</v>
      </c>
      <c r="S541" s="10">
        <f t="shared" si="446"/>
        <v>0</v>
      </c>
      <c r="T541" s="10">
        <f aca="true" t="shared" si="454" ref="T541:Y541">T523+T505</f>
        <v>0</v>
      </c>
      <c r="U541" s="10">
        <f t="shared" si="454"/>
        <v>0</v>
      </c>
      <c r="V541" s="10">
        <f t="shared" si="454"/>
        <v>0</v>
      </c>
      <c r="W541" s="10">
        <f t="shared" si="454"/>
        <v>0</v>
      </c>
      <c r="X541" s="10">
        <f t="shared" si="454"/>
        <v>0</v>
      </c>
      <c r="Y541" s="10">
        <f t="shared" si="454"/>
        <v>0</v>
      </c>
    </row>
    <row r="542" spans="1:25" ht="12.75" customHeight="1">
      <c r="A542" s="2" t="s">
        <v>4</v>
      </c>
      <c r="B542" t="s">
        <v>13</v>
      </c>
      <c r="E542" s="10">
        <f t="shared" si="445"/>
        <v>0</v>
      </c>
      <c r="F542" s="10">
        <f t="shared" si="445"/>
        <v>0</v>
      </c>
      <c r="G542" s="10">
        <f t="shared" si="445"/>
        <v>0</v>
      </c>
      <c r="H542" s="10">
        <f t="shared" si="445"/>
        <v>0</v>
      </c>
      <c r="I542" s="10">
        <f t="shared" si="445"/>
        <v>0</v>
      </c>
      <c r="J542" s="10">
        <f t="shared" si="445"/>
        <v>0</v>
      </c>
      <c r="K542" s="10">
        <f t="shared" si="445"/>
        <v>0</v>
      </c>
      <c r="L542" s="10">
        <f t="shared" si="445"/>
        <v>0</v>
      </c>
      <c r="M542" s="10">
        <f t="shared" si="445"/>
        <v>0</v>
      </c>
      <c r="N542" s="10">
        <f t="shared" si="445"/>
        <v>0</v>
      </c>
      <c r="O542" s="10">
        <f t="shared" si="445"/>
        <v>0</v>
      </c>
      <c r="P542" s="10">
        <f t="shared" si="446"/>
        <v>0</v>
      </c>
      <c r="Q542" s="10">
        <f t="shared" si="446"/>
        <v>0</v>
      </c>
      <c r="R542" s="10">
        <f t="shared" si="446"/>
        <v>0</v>
      </c>
      <c r="S542" s="10">
        <f t="shared" si="446"/>
        <v>0</v>
      </c>
      <c r="T542" s="10">
        <f aca="true" t="shared" si="455" ref="T542:Y542">T524+T506</f>
        <v>0</v>
      </c>
      <c r="U542" s="10">
        <f t="shared" si="455"/>
        <v>0</v>
      </c>
      <c r="V542" s="10">
        <f t="shared" si="455"/>
        <v>0</v>
      </c>
      <c r="W542" s="10">
        <f t="shared" si="455"/>
        <v>0</v>
      </c>
      <c r="X542" s="10">
        <f t="shared" si="455"/>
        <v>0</v>
      </c>
      <c r="Y542" s="10">
        <f t="shared" si="455"/>
        <v>0</v>
      </c>
    </row>
    <row r="543" spans="1:25" ht="12.75" customHeight="1">
      <c r="A543" s="2" t="s">
        <v>5</v>
      </c>
      <c r="B543" t="s">
        <v>14</v>
      </c>
      <c r="E543" s="10">
        <f t="shared" si="445"/>
        <v>0</v>
      </c>
      <c r="F543" s="10">
        <f t="shared" si="445"/>
        <v>0</v>
      </c>
      <c r="G543" s="10">
        <f t="shared" si="445"/>
        <v>0</v>
      </c>
      <c r="H543" s="10">
        <f t="shared" si="445"/>
        <v>0</v>
      </c>
      <c r="I543" s="10">
        <f t="shared" si="445"/>
        <v>0</v>
      </c>
      <c r="J543" s="10">
        <f t="shared" si="445"/>
        <v>0</v>
      </c>
      <c r="K543" s="10">
        <f t="shared" si="445"/>
        <v>0</v>
      </c>
      <c r="L543" s="10">
        <f t="shared" si="445"/>
        <v>0</v>
      </c>
      <c r="M543" s="10">
        <f t="shared" si="445"/>
        <v>0</v>
      </c>
      <c r="N543" s="10">
        <f t="shared" si="445"/>
        <v>0</v>
      </c>
      <c r="O543" s="10">
        <f t="shared" si="445"/>
        <v>0</v>
      </c>
      <c r="P543" s="10">
        <f t="shared" si="446"/>
        <v>0</v>
      </c>
      <c r="Q543" s="10">
        <f t="shared" si="446"/>
        <v>0</v>
      </c>
      <c r="R543" s="10">
        <f t="shared" si="446"/>
        <v>0</v>
      </c>
      <c r="S543" s="10">
        <f t="shared" si="446"/>
        <v>0</v>
      </c>
      <c r="T543" s="10">
        <f aca="true" t="shared" si="456" ref="T543:Y543">T525+T507</f>
        <v>0</v>
      </c>
      <c r="U543" s="10">
        <f t="shared" si="456"/>
        <v>0</v>
      </c>
      <c r="V543" s="10">
        <f t="shared" si="456"/>
        <v>0</v>
      </c>
      <c r="W543" s="10">
        <f t="shared" si="456"/>
        <v>0</v>
      </c>
      <c r="X543" s="10">
        <f t="shared" si="456"/>
        <v>0</v>
      </c>
      <c r="Y543" s="10">
        <f t="shared" si="456"/>
        <v>0</v>
      </c>
    </row>
    <row r="544" spans="1:25" ht="12.75" customHeight="1">
      <c r="A544" s="2" t="s">
        <v>6</v>
      </c>
      <c r="B544" t="s">
        <v>15</v>
      </c>
      <c r="E544" s="10">
        <f t="shared" si="445"/>
        <v>0</v>
      </c>
      <c r="F544" s="10">
        <f t="shared" si="445"/>
        <v>0</v>
      </c>
      <c r="G544" s="10">
        <f t="shared" si="445"/>
        <v>0</v>
      </c>
      <c r="H544" s="10">
        <f t="shared" si="445"/>
        <v>0</v>
      </c>
      <c r="I544" s="10">
        <f t="shared" si="445"/>
        <v>0</v>
      </c>
      <c r="J544" s="10">
        <f t="shared" si="445"/>
        <v>0</v>
      </c>
      <c r="K544" s="10">
        <f t="shared" si="445"/>
        <v>0</v>
      </c>
      <c r="L544" s="10">
        <f t="shared" si="445"/>
        <v>0</v>
      </c>
      <c r="M544" s="10">
        <f t="shared" si="445"/>
        <v>0</v>
      </c>
      <c r="N544" s="10">
        <f t="shared" si="445"/>
        <v>0</v>
      </c>
      <c r="O544" s="10">
        <f t="shared" si="445"/>
        <v>0</v>
      </c>
      <c r="P544" s="10">
        <f t="shared" si="446"/>
        <v>0</v>
      </c>
      <c r="Q544" s="10">
        <f t="shared" si="446"/>
        <v>0</v>
      </c>
      <c r="R544" s="10">
        <f t="shared" si="446"/>
        <v>0</v>
      </c>
      <c r="S544" s="10">
        <f t="shared" si="446"/>
        <v>0</v>
      </c>
      <c r="T544" s="10">
        <f aca="true" t="shared" si="457" ref="T544:Y544">T526+T508</f>
        <v>0</v>
      </c>
      <c r="U544" s="10">
        <f t="shared" si="457"/>
        <v>0</v>
      </c>
      <c r="V544" s="10">
        <f t="shared" si="457"/>
        <v>0</v>
      </c>
      <c r="W544" s="10">
        <f t="shared" si="457"/>
        <v>0</v>
      </c>
      <c r="X544" s="10">
        <f t="shared" si="457"/>
        <v>0</v>
      </c>
      <c r="Y544" s="10">
        <f t="shared" si="457"/>
        <v>0</v>
      </c>
    </row>
    <row r="545" spans="1:25" ht="12.75" customHeight="1">
      <c r="A545" s="2" t="s">
        <v>7</v>
      </c>
      <c r="B545" t="s">
        <v>16</v>
      </c>
      <c r="E545" s="10">
        <f t="shared" si="445"/>
        <v>0</v>
      </c>
      <c r="F545" s="10">
        <f t="shared" si="445"/>
        <v>0</v>
      </c>
      <c r="G545" s="10">
        <f t="shared" si="445"/>
        <v>0</v>
      </c>
      <c r="H545" s="10">
        <f t="shared" si="445"/>
        <v>0</v>
      </c>
      <c r="I545" s="10">
        <f t="shared" si="445"/>
        <v>0</v>
      </c>
      <c r="J545" s="10">
        <f t="shared" si="445"/>
        <v>0</v>
      </c>
      <c r="K545" s="10">
        <f t="shared" si="445"/>
        <v>0</v>
      </c>
      <c r="L545" s="10">
        <f t="shared" si="445"/>
        <v>0</v>
      </c>
      <c r="M545" s="10">
        <f t="shared" si="445"/>
        <v>0</v>
      </c>
      <c r="N545" s="10">
        <f t="shared" si="445"/>
        <v>0</v>
      </c>
      <c r="O545" s="10">
        <f t="shared" si="445"/>
        <v>0</v>
      </c>
      <c r="P545" s="10">
        <f t="shared" si="446"/>
        <v>0</v>
      </c>
      <c r="Q545" s="10">
        <f t="shared" si="446"/>
        <v>0</v>
      </c>
      <c r="R545" s="10">
        <f t="shared" si="446"/>
        <v>0</v>
      </c>
      <c r="S545" s="10">
        <f t="shared" si="446"/>
        <v>0</v>
      </c>
      <c r="T545" s="10">
        <f aca="true" t="shared" si="458" ref="T545:Y545">T527+T509</f>
        <v>0</v>
      </c>
      <c r="U545" s="10">
        <f t="shared" si="458"/>
        <v>0</v>
      </c>
      <c r="V545" s="10">
        <f t="shared" si="458"/>
        <v>0</v>
      </c>
      <c r="W545" s="10">
        <f t="shared" si="458"/>
        <v>0</v>
      </c>
      <c r="X545" s="10">
        <f t="shared" si="458"/>
        <v>0</v>
      </c>
      <c r="Y545" s="10">
        <f t="shared" si="458"/>
        <v>0</v>
      </c>
    </row>
    <row r="546" spans="1:25" ht="12.75" customHeight="1">
      <c r="A546" s="2" t="s">
        <v>8</v>
      </c>
      <c r="B546" t="s">
        <v>17</v>
      </c>
      <c r="E546" s="10">
        <f t="shared" si="445"/>
        <v>0</v>
      </c>
      <c r="F546" s="10">
        <f t="shared" si="445"/>
        <v>0</v>
      </c>
      <c r="G546" s="10">
        <f t="shared" si="445"/>
        <v>0</v>
      </c>
      <c r="H546" s="10">
        <f t="shared" si="445"/>
        <v>0</v>
      </c>
      <c r="I546" s="10">
        <f t="shared" si="445"/>
        <v>0</v>
      </c>
      <c r="J546" s="10">
        <f t="shared" si="445"/>
        <v>0</v>
      </c>
      <c r="K546" s="10">
        <f t="shared" si="445"/>
        <v>0</v>
      </c>
      <c r="L546" s="10">
        <f t="shared" si="445"/>
        <v>0</v>
      </c>
      <c r="M546" s="10">
        <f t="shared" si="445"/>
        <v>0</v>
      </c>
      <c r="N546" s="10">
        <f t="shared" si="445"/>
        <v>0</v>
      </c>
      <c r="O546" s="10">
        <f t="shared" si="445"/>
        <v>0</v>
      </c>
      <c r="P546" s="10">
        <f t="shared" si="446"/>
        <v>0</v>
      </c>
      <c r="Q546" s="10">
        <f t="shared" si="446"/>
        <v>0</v>
      </c>
      <c r="R546" s="10">
        <f t="shared" si="446"/>
        <v>0</v>
      </c>
      <c r="S546" s="10">
        <f t="shared" si="446"/>
        <v>0</v>
      </c>
      <c r="T546" s="10">
        <f aca="true" t="shared" si="459" ref="T546:Y546">T528+T510</f>
        <v>0</v>
      </c>
      <c r="U546" s="10">
        <f t="shared" si="459"/>
        <v>0</v>
      </c>
      <c r="V546" s="10">
        <f t="shared" si="459"/>
        <v>0</v>
      </c>
      <c r="W546" s="10">
        <f t="shared" si="459"/>
        <v>0</v>
      </c>
      <c r="X546" s="10">
        <f t="shared" si="459"/>
        <v>0</v>
      </c>
      <c r="Y546" s="10">
        <f t="shared" si="459"/>
        <v>0</v>
      </c>
    </row>
    <row r="547" spans="1:25" ht="12.75" customHeight="1">
      <c r="A547" s="2" t="s">
        <v>28</v>
      </c>
      <c r="B547" t="s">
        <v>18</v>
      </c>
      <c r="E547" s="10">
        <f t="shared" si="445"/>
        <v>0</v>
      </c>
      <c r="F547" s="10">
        <f t="shared" si="445"/>
        <v>0</v>
      </c>
      <c r="G547" s="10">
        <f t="shared" si="445"/>
        <v>0</v>
      </c>
      <c r="H547" s="10">
        <f t="shared" si="445"/>
        <v>0</v>
      </c>
      <c r="I547" s="10">
        <f t="shared" si="445"/>
        <v>0</v>
      </c>
      <c r="J547" s="10">
        <f t="shared" si="445"/>
        <v>0</v>
      </c>
      <c r="K547" s="10">
        <f t="shared" si="445"/>
        <v>0</v>
      </c>
      <c r="L547" s="10">
        <f t="shared" si="445"/>
        <v>0</v>
      </c>
      <c r="M547" s="10">
        <f t="shared" si="445"/>
        <v>0</v>
      </c>
      <c r="N547" s="10">
        <f t="shared" si="445"/>
        <v>0</v>
      </c>
      <c r="O547" s="10">
        <f t="shared" si="445"/>
        <v>0</v>
      </c>
      <c r="P547" s="10">
        <f t="shared" si="446"/>
        <v>0</v>
      </c>
      <c r="Q547" s="10">
        <f t="shared" si="446"/>
        <v>0</v>
      </c>
      <c r="R547" s="10">
        <f t="shared" si="446"/>
        <v>0</v>
      </c>
      <c r="S547" s="10">
        <f t="shared" si="446"/>
        <v>0</v>
      </c>
      <c r="T547" s="10">
        <f aca="true" t="shared" si="460" ref="T547:Y547">T529+T511</f>
        <v>0</v>
      </c>
      <c r="U547" s="10">
        <f t="shared" si="460"/>
        <v>0</v>
      </c>
      <c r="V547" s="10">
        <f t="shared" si="460"/>
        <v>0</v>
      </c>
      <c r="W547" s="10">
        <f t="shared" si="460"/>
        <v>0</v>
      </c>
      <c r="X547" s="10">
        <f t="shared" si="460"/>
        <v>0</v>
      </c>
      <c r="Y547" s="10">
        <f t="shared" si="460"/>
        <v>0</v>
      </c>
    </row>
    <row r="548" spans="1:25" ht="12.75" customHeight="1">
      <c r="A548" s="2" t="s">
        <v>29</v>
      </c>
      <c r="E548" s="10">
        <f t="shared" si="445"/>
        <v>0</v>
      </c>
      <c r="F548" s="10">
        <f t="shared" si="445"/>
        <v>0</v>
      </c>
      <c r="G548" s="10">
        <f t="shared" si="445"/>
        <v>0</v>
      </c>
      <c r="H548" s="10">
        <f t="shared" si="445"/>
        <v>0</v>
      </c>
      <c r="I548" s="10">
        <f t="shared" si="445"/>
        <v>0</v>
      </c>
      <c r="J548" s="10">
        <f t="shared" si="445"/>
        <v>0</v>
      </c>
      <c r="K548" s="10">
        <f t="shared" si="445"/>
        <v>4081.536</v>
      </c>
      <c r="L548" s="10">
        <f t="shared" si="445"/>
        <v>4702.755437544947</v>
      </c>
      <c r="M548" s="10">
        <f t="shared" si="445"/>
        <v>4727.476455114274</v>
      </c>
      <c r="N548" s="10">
        <f t="shared" si="445"/>
        <v>4440.6725754383715</v>
      </c>
      <c r="O548" s="10">
        <f t="shared" si="445"/>
        <v>4840.9201005610785</v>
      </c>
      <c r="P548" s="10">
        <f t="shared" si="446"/>
        <v>4987.227929065681</v>
      </c>
      <c r="Q548" s="10">
        <f t="shared" si="446"/>
        <v>4941.430467450203</v>
      </c>
      <c r="R548" s="10">
        <f t="shared" si="446"/>
        <v>5430.187846666093</v>
      </c>
      <c r="S548" s="10">
        <f t="shared" si="446"/>
        <v>5235.875050457562</v>
      </c>
      <c r="T548" s="10">
        <f aca="true" t="shared" si="461" ref="T548:Y548">T530+T512</f>
        <v>5041.562254249031</v>
      </c>
      <c r="U548" s="10">
        <f t="shared" si="461"/>
        <v>4847.2494580405</v>
      </c>
      <c r="V548" s="10">
        <f t="shared" si="461"/>
        <v>4652.936661831969</v>
      </c>
      <c r="W548" s="10">
        <f t="shared" si="461"/>
        <v>4458.623865623439</v>
      </c>
      <c r="X548" s="10">
        <f t="shared" si="461"/>
        <v>4264.311069414907</v>
      </c>
      <c r="Y548" s="10">
        <f t="shared" si="461"/>
        <v>4264.311069414907</v>
      </c>
    </row>
    <row r="549" ht="12.75" customHeight="1"/>
    <row r="550" spans="1:25" ht="12.75" customHeight="1">
      <c r="A550" s="2" t="s">
        <v>46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aca="true" t="shared" si="462" ref="K550:Y550">-K$17*(1-$B$8)</f>
        <v>0</v>
      </c>
      <c r="L550" s="10">
        <f t="shared" si="462"/>
        <v>0</v>
      </c>
      <c r="M550" s="10">
        <f t="shared" si="462"/>
        <v>0</v>
      </c>
      <c r="N550" s="10">
        <f t="shared" si="462"/>
        <v>0</v>
      </c>
      <c r="O550" s="10">
        <f t="shared" si="462"/>
        <v>0</v>
      </c>
      <c r="P550" s="10">
        <f t="shared" si="462"/>
        <v>0</v>
      </c>
      <c r="Q550" s="10">
        <f t="shared" si="462"/>
        <v>0</v>
      </c>
      <c r="R550" s="10">
        <f t="shared" si="462"/>
        <v>0</v>
      </c>
      <c r="S550" s="10">
        <f t="shared" si="462"/>
        <v>0</v>
      </c>
      <c r="T550" s="10">
        <f t="shared" si="462"/>
        <v>0</v>
      </c>
      <c r="U550" s="10">
        <f t="shared" si="462"/>
        <v>0</v>
      </c>
      <c r="V550" s="10">
        <f t="shared" si="462"/>
        <v>0</v>
      </c>
      <c r="W550" s="10">
        <f t="shared" si="462"/>
        <v>0</v>
      </c>
      <c r="X550" s="10">
        <f t="shared" si="462"/>
        <v>0</v>
      </c>
      <c r="Y550" s="10">
        <f t="shared" si="462"/>
        <v>0</v>
      </c>
    </row>
    <row r="551" spans="1:25" ht="12.75" customHeight="1">
      <c r="A551" s="2" t="s">
        <v>26</v>
      </c>
      <c r="F551" s="6">
        <f aca="true" t="shared" si="463" ref="F551:O551">-F492*$B$7*(1-$B$8)</f>
        <v>0</v>
      </c>
      <c r="G551" s="6">
        <f t="shared" si="463"/>
        <v>0</v>
      </c>
      <c r="H551" s="6">
        <f t="shared" si="463"/>
        <v>0</v>
      </c>
      <c r="I551" s="6">
        <f t="shared" si="463"/>
        <v>0</v>
      </c>
      <c r="J551" s="6">
        <f t="shared" si="463"/>
        <v>0</v>
      </c>
      <c r="K551" s="6">
        <f t="shared" si="463"/>
        <v>0</v>
      </c>
      <c r="L551" s="6">
        <f t="shared" si="463"/>
        <v>0</v>
      </c>
      <c r="M551" s="6">
        <f t="shared" si="463"/>
        <v>0</v>
      </c>
      <c r="N551" s="6">
        <f t="shared" si="463"/>
        <v>0</v>
      </c>
      <c r="O551" s="6">
        <f t="shared" si="463"/>
        <v>0</v>
      </c>
      <c r="P551" s="6">
        <f>-P492*$B$7*(1-$B$8)</f>
        <v>0</v>
      </c>
      <c r="Q551" s="6">
        <f>-Q492*$B$7*(1-$B$8)</f>
        <v>0</v>
      </c>
      <c r="R551" s="6">
        <f>-R492*$B$7*(1-$B$8)</f>
        <v>0</v>
      </c>
      <c r="S551" s="6">
        <f>-S492*$B$7*(1-$B$8)</f>
        <v>0</v>
      </c>
      <c r="T551" s="6">
        <f aca="true" t="shared" si="464" ref="T551:Y551">-T492*$B$7*(1-$B$8)</f>
        <v>0</v>
      </c>
      <c r="U551" s="6">
        <f t="shared" si="464"/>
        <v>0</v>
      </c>
      <c r="V551" s="6">
        <f t="shared" si="464"/>
        <v>0</v>
      </c>
      <c r="W551" s="6">
        <f t="shared" si="464"/>
        <v>0</v>
      </c>
      <c r="X551" s="6">
        <f t="shared" si="464"/>
        <v>0</v>
      </c>
      <c r="Y551" s="6">
        <f t="shared" si="464"/>
        <v>0</v>
      </c>
    </row>
    <row r="552" ht="12.75" customHeight="1"/>
    <row r="553" spans="1:25" ht="12.75" customHeight="1">
      <c r="A553" s="2" t="s">
        <v>27</v>
      </c>
      <c r="E553" s="10">
        <f>SUM(E534:E552)</f>
        <v>0</v>
      </c>
      <c r="F553" s="10">
        <f>SUM(F534:F552)</f>
        <v>0</v>
      </c>
      <c r="G553" s="10">
        <f>SUM(G534:G552)</f>
        <v>0</v>
      </c>
      <c r="H553" s="10">
        <f>SUM(H534:H552)</f>
        <v>0</v>
      </c>
      <c r="I553" s="10">
        <f>SUM(I534:I552)</f>
        <v>0</v>
      </c>
      <c r="J553" s="10">
        <f>$B$5</f>
        <v>100000</v>
      </c>
      <c r="K553" s="10">
        <f aca="true" t="shared" si="465" ref="K553:P553">SUM(K534:K552)</f>
        <v>117011.80799999999</v>
      </c>
      <c r="L553" s="10">
        <f t="shared" si="465"/>
        <v>120465.16389864765</v>
      </c>
      <c r="M553" s="10">
        <f t="shared" si="465"/>
        <v>114332.26241286907</v>
      </c>
      <c r="N553" s="10">
        <f t="shared" si="465"/>
        <v>124083.0203249133</v>
      </c>
      <c r="O553" s="10">
        <f t="shared" si="465"/>
        <v>125556.42771452025</v>
      </c>
      <c r="P553" s="10">
        <f t="shared" si="465"/>
        <v>122486.7730387417</v>
      </c>
      <c r="Q553" s="10">
        <f>SUM(Q534:Q552)</f>
        <v>140550.904697458</v>
      </c>
      <c r="R553" s="10">
        <f>SUM(R534:R552)</f>
        <v>135754.6961666523</v>
      </c>
      <c r="S553" s="10">
        <f>SUM(S534:S552)</f>
        <v>130896.87626143904</v>
      </c>
      <c r="T553" s="10">
        <f aca="true" t="shared" si="466" ref="T553:Y553">SUM(T534:T552)</f>
        <v>126039.05635622577</v>
      </c>
      <c r="U553" s="10">
        <f t="shared" si="466"/>
        <v>121181.2364510125</v>
      </c>
      <c r="V553" s="10">
        <f t="shared" si="466"/>
        <v>116323.41654579923</v>
      </c>
      <c r="W553" s="10">
        <f t="shared" si="466"/>
        <v>111465.59664058595</v>
      </c>
      <c r="X553" s="10">
        <f t="shared" si="466"/>
        <v>106607.77673537268</v>
      </c>
      <c r="Y553" s="10">
        <f t="shared" si="466"/>
        <v>106607.77673537268</v>
      </c>
    </row>
    <row r="554" ht="12.75" customHeight="1"/>
    <row r="555" ht="12.75" customHeight="1"/>
    <row r="556" ht="12.75" customHeight="1">
      <c r="A556" s="26" t="s">
        <v>55</v>
      </c>
    </row>
    <row r="557" spans="1:5" ht="12.75" customHeight="1">
      <c r="A557" s="5"/>
      <c r="E557" s="9" t="s">
        <v>22</v>
      </c>
    </row>
    <row r="558" spans="1:25" ht="12.75" customHeight="1">
      <c r="A558" s="5"/>
      <c r="B558" s="6"/>
      <c r="C558" s="24" t="s">
        <v>52</v>
      </c>
      <c r="E558" s="25">
        <f>E$20</f>
        <v>1994</v>
      </c>
      <c r="F558" s="25">
        <f aca="true" t="shared" si="467" ref="F558:Y558">F$20</f>
        <v>1995</v>
      </c>
      <c r="G558" s="25">
        <f t="shared" si="467"/>
        <v>1996</v>
      </c>
      <c r="H558" s="25">
        <f t="shared" si="467"/>
        <v>1997</v>
      </c>
      <c r="I558" s="25">
        <f t="shared" si="467"/>
        <v>1998</v>
      </c>
      <c r="J558" s="25">
        <f t="shared" si="467"/>
        <v>1999</v>
      </c>
      <c r="K558" s="25">
        <f t="shared" si="467"/>
        <v>2000</v>
      </c>
      <c r="L558" s="25">
        <f t="shared" si="467"/>
        <v>2001</v>
      </c>
      <c r="M558" s="25">
        <f t="shared" si="467"/>
        <v>2002</v>
      </c>
      <c r="N558" s="25">
        <f t="shared" si="467"/>
        <v>2003</v>
      </c>
      <c r="O558" s="25">
        <f t="shared" si="467"/>
        <v>2004</v>
      </c>
      <c r="P558" s="25">
        <f t="shared" si="467"/>
        <v>2005</v>
      </c>
      <c r="Q558" s="25">
        <f t="shared" si="467"/>
        <v>2006</v>
      </c>
      <c r="R558" s="25">
        <f t="shared" si="467"/>
        <v>2007</v>
      </c>
      <c r="S558" s="25">
        <f t="shared" si="467"/>
        <v>2008</v>
      </c>
      <c r="T558" s="25">
        <f t="shared" si="467"/>
        <v>2009</v>
      </c>
      <c r="U558" s="25">
        <f t="shared" si="467"/>
        <v>2010</v>
      </c>
      <c r="V558" s="25">
        <f t="shared" si="467"/>
        <v>2011</v>
      </c>
      <c r="W558" s="25">
        <f t="shared" si="467"/>
        <v>2012</v>
      </c>
      <c r="X558" s="25">
        <f t="shared" si="467"/>
        <v>2013</v>
      </c>
      <c r="Y558" s="25">
        <f t="shared" si="467"/>
        <v>2014</v>
      </c>
    </row>
    <row r="559" spans="2:25" ht="12.75" customHeight="1">
      <c r="B559" s="6"/>
      <c r="C559" s="5" t="s">
        <v>22</v>
      </c>
      <c r="E559" s="6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aca="true" t="shared" si="468" ref="K559:P559">J621</f>
        <v>100000</v>
      </c>
      <c r="L559" s="10">
        <f t="shared" si="468"/>
        <v>110212.79850000002</v>
      </c>
      <c r="M559" s="10">
        <f t="shared" si="468"/>
        <v>96566.7948957743</v>
      </c>
      <c r="N559" s="10">
        <f t="shared" si="468"/>
        <v>78477.37041131161</v>
      </c>
      <c r="O559" s="10">
        <f t="shared" si="468"/>
        <v>97076.26984041839</v>
      </c>
      <c r="P559" s="10">
        <f t="shared" si="468"/>
        <v>97479.59545562301</v>
      </c>
      <c r="Q559" s="10">
        <f>P621</f>
        <v>99437.5776093033</v>
      </c>
      <c r="R559" s="10">
        <f>Q621</f>
        <v>104546.89975771996</v>
      </c>
      <c r="S559" s="10">
        <f>R621</f>
        <v>99750.69122691426</v>
      </c>
      <c r="T559" s="10">
        <f aca="true" t="shared" si="469" ref="T559:Y559">S621</f>
        <v>94892.871321701</v>
      </c>
      <c r="U559" s="10">
        <f t="shared" si="469"/>
        <v>90035.05141648772</v>
      </c>
      <c r="V559" s="10">
        <f t="shared" si="469"/>
        <v>85177.23151127444</v>
      </c>
      <c r="W559" s="10">
        <f t="shared" si="469"/>
        <v>80319.41160606117</v>
      </c>
      <c r="X559" s="10">
        <f t="shared" si="469"/>
        <v>75461.5917008479</v>
      </c>
      <c r="Y559" s="10">
        <f t="shared" si="469"/>
        <v>70603.77179563463</v>
      </c>
    </row>
    <row r="560" spans="2:25" ht="12.75" customHeight="1">
      <c r="B560" s="6"/>
      <c r="C560" s="5" t="s">
        <v>73</v>
      </c>
      <c r="E560" s="6"/>
      <c r="F560" s="10">
        <v>0</v>
      </c>
      <c r="G560" s="10"/>
      <c r="H560" s="10"/>
      <c r="I560" s="10"/>
      <c r="J560" s="10"/>
      <c r="K560" s="10">
        <f>-0.03*50000</f>
        <v>-1500</v>
      </c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2:25" ht="12.75" customHeight="1">
      <c r="B561" s="6"/>
      <c r="C561" s="5" t="s">
        <v>25</v>
      </c>
      <c r="E561" s="9"/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aca="true" t="shared" si="470" ref="K561:Y561">-K$17*$B$8</f>
        <v>-4000</v>
      </c>
      <c r="L561" s="10">
        <f t="shared" si="470"/>
        <v>-4149.289099526066</v>
      </c>
      <c r="M561" s="10">
        <f t="shared" si="470"/>
        <v>-4196.682464454975</v>
      </c>
      <c r="N561" s="10">
        <f t="shared" si="470"/>
        <v>-4305.687203791468</v>
      </c>
      <c r="O561" s="10">
        <f t="shared" si="470"/>
        <v>-4388.62559241706</v>
      </c>
      <c r="P561" s="10">
        <f t="shared" si="470"/>
        <v>-4518.957345971562</v>
      </c>
      <c r="Q561" s="10">
        <f t="shared" si="470"/>
        <v>-4699.05213270142</v>
      </c>
      <c r="R561" s="10">
        <f t="shared" si="470"/>
        <v>-4796.208530805686</v>
      </c>
      <c r="S561" s="10">
        <f t="shared" si="470"/>
        <v>-4857.819905213269</v>
      </c>
      <c r="T561" s="10">
        <f t="shared" si="470"/>
        <v>-4857.819905213269</v>
      </c>
      <c r="U561" s="10">
        <f t="shared" si="470"/>
        <v>-4857.819905213269</v>
      </c>
      <c r="V561" s="10">
        <f t="shared" si="470"/>
        <v>-4857.819905213269</v>
      </c>
      <c r="W561" s="10">
        <f t="shared" si="470"/>
        <v>-4857.819905213269</v>
      </c>
      <c r="X561" s="10">
        <f t="shared" si="470"/>
        <v>-4857.819905213269</v>
      </c>
      <c r="Y561" s="10">
        <f t="shared" si="470"/>
        <v>0</v>
      </c>
    </row>
    <row r="562" spans="2:25" ht="12.75" customHeight="1">
      <c r="B562" s="6"/>
      <c r="C562" s="5" t="s">
        <v>48</v>
      </c>
      <c r="E562" s="9"/>
      <c r="F562" s="6">
        <f>-F559*$B$7*$B$8</f>
        <v>0</v>
      </c>
      <c r="G562" s="6">
        <f>-G559*$B$7*$B$8</f>
        <v>0</v>
      </c>
      <c r="H562" s="6">
        <f aca="true" t="shared" si="471" ref="H562:M562">-H559*$B$7*$B$8</f>
        <v>0</v>
      </c>
      <c r="I562" s="6">
        <f t="shared" si="471"/>
        <v>0</v>
      </c>
      <c r="J562" s="6">
        <f t="shared" si="471"/>
        <v>0</v>
      </c>
      <c r="K562" s="6">
        <f t="shared" si="471"/>
        <v>0</v>
      </c>
      <c r="L562" s="6">
        <f t="shared" si="471"/>
        <v>0</v>
      </c>
      <c r="M562" s="6">
        <f t="shared" si="471"/>
        <v>0</v>
      </c>
      <c r="N562" s="6">
        <f aca="true" t="shared" si="472" ref="N562:S562">-N559*$B$7*$B$8</f>
        <v>0</v>
      </c>
      <c r="O562" s="6">
        <f t="shared" si="472"/>
        <v>0</v>
      </c>
      <c r="P562" s="6">
        <f t="shared" si="472"/>
        <v>0</v>
      </c>
      <c r="Q562" s="6">
        <f t="shared" si="472"/>
        <v>0</v>
      </c>
      <c r="R562" s="6">
        <f t="shared" si="472"/>
        <v>0</v>
      </c>
      <c r="S562" s="6">
        <f t="shared" si="472"/>
        <v>0</v>
      </c>
      <c r="T562" s="6">
        <f aca="true" t="shared" si="473" ref="T562:Y562">-T559*$B$7*$B$8</f>
        <v>0</v>
      </c>
      <c r="U562" s="6">
        <f t="shared" si="473"/>
        <v>0</v>
      </c>
      <c r="V562" s="6">
        <f t="shared" si="473"/>
        <v>0</v>
      </c>
      <c r="W562" s="6">
        <f t="shared" si="473"/>
        <v>0</v>
      </c>
      <c r="X562" s="6">
        <f t="shared" si="473"/>
        <v>0</v>
      </c>
      <c r="Y562" s="6">
        <f t="shared" si="473"/>
        <v>0</v>
      </c>
    </row>
    <row r="563" spans="2:25" ht="12.75" customHeight="1">
      <c r="B563" s="6"/>
      <c r="C563" s="5" t="s">
        <v>49</v>
      </c>
      <c r="E563" s="9"/>
      <c r="F563" s="10">
        <f aca="true" t="shared" si="474" ref="F563:P563">SUM(F559:F562)</f>
        <v>0</v>
      </c>
      <c r="G563" s="10">
        <f t="shared" si="474"/>
        <v>0</v>
      </c>
      <c r="H563" s="10">
        <f t="shared" si="474"/>
        <v>0</v>
      </c>
      <c r="I563" s="10">
        <f t="shared" si="474"/>
        <v>0</v>
      </c>
      <c r="J563" s="10">
        <f t="shared" si="474"/>
        <v>0</v>
      </c>
      <c r="K563" s="10">
        <f t="shared" si="474"/>
        <v>94500</v>
      </c>
      <c r="L563" s="10">
        <f t="shared" si="474"/>
        <v>106063.50940047395</v>
      </c>
      <c r="M563" s="10">
        <f t="shared" si="474"/>
        <v>92370.11243131933</v>
      </c>
      <c r="N563" s="10">
        <f t="shared" si="474"/>
        <v>74171.68320752014</v>
      </c>
      <c r="O563" s="10">
        <f t="shared" si="474"/>
        <v>92687.64424800134</v>
      </c>
      <c r="P563" s="10">
        <f t="shared" si="474"/>
        <v>92960.63810965145</v>
      </c>
      <c r="Q563" s="10">
        <f>SUM(Q559:Q562)</f>
        <v>94738.52547660189</v>
      </c>
      <c r="R563" s="10">
        <f>SUM(R559:R562)</f>
        <v>99750.69122691428</v>
      </c>
      <c r="S563" s="10">
        <f>SUM(S559:S562)</f>
        <v>94892.871321701</v>
      </c>
      <c r="T563" s="10">
        <f aca="true" t="shared" si="475" ref="T563:Y563">SUM(T559:T562)</f>
        <v>90035.05141648772</v>
      </c>
      <c r="U563" s="10">
        <f t="shared" si="475"/>
        <v>85177.23151127445</v>
      </c>
      <c r="V563" s="10">
        <f t="shared" si="475"/>
        <v>80319.41160606117</v>
      </c>
      <c r="W563" s="10">
        <f t="shared" si="475"/>
        <v>75461.5917008479</v>
      </c>
      <c r="X563" s="10">
        <f t="shared" si="475"/>
        <v>70603.77179563463</v>
      </c>
      <c r="Y563" s="10">
        <f t="shared" si="475"/>
        <v>70603.77179563463</v>
      </c>
    </row>
    <row r="564" spans="1:5" ht="12.75" customHeight="1">
      <c r="A564" s="5"/>
      <c r="B564" s="6"/>
      <c r="E564" s="9"/>
    </row>
    <row r="565" ht="12.75" customHeight="1">
      <c r="C565" s="7" t="s">
        <v>21</v>
      </c>
    </row>
    <row r="566" spans="1:25" ht="12.75" customHeight="1">
      <c r="A566" s="1" t="s">
        <v>30</v>
      </c>
      <c r="B566" t="s">
        <v>31</v>
      </c>
      <c r="C566" s="23">
        <v>0</v>
      </c>
      <c r="E566" s="6">
        <f>E$563*$C566</f>
        <v>0</v>
      </c>
      <c r="F566" s="6">
        <f>F$563*$C566</f>
        <v>0</v>
      </c>
      <c r="G566" s="6">
        <f>G$563*$C566</f>
        <v>0</v>
      </c>
      <c r="H566" s="6">
        <f>H$563*$C566</f>
        <v>0</v>
      </c>
      <c r="I566" s="6">
        <f>I$563*$C566</f>
        <v>0</v>
      </c>
      <c r="J566" s="6">
        <f>J$563*$C566</f>
        <v>0</v>
      </c>
      <c r="K566" s="6">
        <f>K$563*$C566</f>
        <v>0</v>
      </c>
      <c r="L566" s="6">
        <f>L$563*$C566</f>
        <v>0</v>
      </c>
      <c r="M566" s="6">
        <f>M$563*$C566</f>
        <v>0</v>
      </c>
      <c r="N566" s="6">
        <f>N$563*$C566</f>
        <v>0</v>
      </c>
      <c r="O566" s="6">
        <f>O$563*$C566</f>
        <v>0</v>
      </c>
      <c r="P566" s="6">
        <f>P$563*$C566</f>
        <v>0</v>
      </c>
      <c r="Q566" s="6">
        <f>Q$563*$C566</f>
        <v>0</v>
      </c>
      <c r="R566" s="6">
        <f>R$563*$C566</f>
        <v>0</v>
      </c>
      <c r="S566" s="6">
        <f>S$563*$C566</f>
        <v>0</v>
      </c>
      <c r="T566" s="6">
        <f>T$563*$C566</f>
        <v>0</v>
      </c>
      <c r="U566" s="6">
        <f>U$563*$C566</f>
        <v>0</v>
      </c>
      <c r="V566" s="6">
        <f>V$563*$C566</f>
        <v>0</v>
      </c>
      <c r="W566" s="6">
        <f>W$563*$C566</f>
        <v>0</v>
      </c>
      <c r="X566" s="6">
        <f>X$563*$C566</f>
        <v>0</v>
      </c>
      <c r="Y566" s="6">
        <f>Y$563*$C566</f>
        <v>0</v>
      </c>
    </row>
    <row r="567" spans="1:25" ht="12.75" customHeight="1">
      <c r="A567" s="1" t="s">
        <v>40</v>
      </c>
      <c r="B567" t="s">
        <v>45</v>
      </c>
      <c r="C567" s="23">
        <v>0.25</v>
      </c>
      <c r="E567" s="6">
        <f aca="true" t="shared" si="476" ref="E567:T580">E$563*$C567</f>
        <v>0</v>
      </c>
      <c r="F567" s="6">
        <f t="shared" si="476"/>
        <v>0</v>
      </c>
      <c r="G567" s="6">
        <f t="shared" si="476"/>
        <v>0</v>
      </c>
      <c r="H567" s="6">
        <f t="shared" si="476"/>
        <v>0</v>
      </c>
      <c r="I567" s="6">
        <f t="shared" si="476"/>
        <v>0</v>
      </c>
      <c r="J567" s="6">
        <f t="shared" si="476"/>
        <v>0</v>
      </c>
      <c r="K567" s="6">
        <f t="shared" si="476"/>
        <v>23625</v>
      </c>
      <c r="L567" s="6">
        <f t="shared" si="476"/>
        <v>26515.877350118488</v>
      </c>
      <c r="M567" s="6">
        <f t="shared" si="476"/>
        <v>23092.528107829832</v>
      </c>
      <c r="N567" s="6">
        <f t="shared" si="476"/>
        <v>18542.920801880035</v>
      </c>
      <c r="O567" s="6">
        <f t="shared" si="476"/>
        <v>23171.911062000334</v>
      </c>
      <c r="P567" s="6">
        <f t="shared" si="476"/>
        <v>23240.159527412863</v>
      </c>
      <c r="Q567" s="6">
        <f t="shared" si="476"/>
        <v>23684.631369150473</v>
      </c>
      <c r="R567" s="6">
        <f t="shared" si="476"/>
        <v>24937.67280672857</v>
      </c>
      <c r="S567" s="6">
        <f t="shared" si="476"/>
        <v>23723.21783042525</v>
      </c>
      <c r="T567" s="6">
        <f t="shared" si="476"/>
        <v>22508.76285412193</v>
      </c>
      <c r="U567" s="6">
        <f>U$563*$C567</f>
        <v>21294.307877818614</v>
      </c>
      <c r="V567" s="6">
        <f>V$563*$C567</f>
        <v>20079.852901515293</v>
      </c>
      <c r="W567" s="6">
        <f>W$563*$C567</f>
        <v>18865.397925211975</v>
      </c>
      <c r="X567" s="6">
        <f>X$563*$C567</f>
        <v>17650.942948908658</v>
      </c>
      <c r="Y567" s="6">
        <f>Y$563*$C567</f>
        <v>17650.942948908658</v>
      </c>
    </row>
    <row r="568" spans="1:25" ht="12.75" customHeight="1">
      <c r="A568" s="1" t="s">
        <v>41</v>
      </c>
      <c r="B568" t="s">
        <v>44</v>
      </c>
      <c r="C568" s="23">
        <v>0.25</v>
      </c>
      <c r="E568" s="6">
        <f t="shared" si="476"/>
        <v>0</v>
      </c>
      <c r="F568" s="6">
        <f t="shared" si="476"/>
        <v>0</v>
      </c>
      <c r="G568" s="6">
        <f t="shared" si="476"/>
        <v>0</v>
      </c>
      <c r="H568" s="6">
        <f t="shared" si="476"/>
        <v>0</v>
      </c>
      <c r="I568" s="6">
        <f t="shared" si="476"/>
        <v>0</v>
      </c>
      <c r="J568" s="6">
        <f t="shared" si="476"/>
        <v>0</v>
      </c>
      <c r="K568" s="6">
        <f t="shared" si="476"/>
        <v>23625</v>
      </c>
      <c r="L568" s="6">
        <f t="shared" si="476"/>
        <v>26515.877350118488</v>
      </c>
      <c r="M568" s="6">
        <f t="shared" si="476"/>
        <v>23092.528107829832</v>
      </c>
      <c r="N568" s="6">
        <f t="shared" si="476"/>
        <v>18542.920801880035</v>
      </c>
      <c r="O568" s="6">
        <f t="shared" si="476"/>
        <v>23171.911062000334</v>
      </c>
      <c r="P568" s="6">
        <f t="shared" si="476"/>
        <v>23240.159527412863</v>
      </c>
      <c r="Q568" s="6">
        <f t="shared" si="476"/>
        <v>23684.631369150473</v>
      </c>
      <c r="R568" s="6">
        <f t="shared" si="476"/>
        <v>24937.67280672857</v>
      </c>
      <c r="S568" s="6">
        <f t="shared" si="476"/>
        <v>23723.21783042525</v>
      </c>
      <c r="T568" s="6">
        <f>T$563*$C568</f>
        <v>22508.76285412193</v>
      </c>
      <c r="U568" s="6">
        <f>U$563*$C568</f>
        <v>21294.307877818614</v>
      </c>
      <c r="V568" s="6">
        <f>V$563*$C568</f>
        <v>20079.852901515293</v>
      </c>
      <c r="W568" s="6">
        <f>W$563*$C568</f>
        <v>18865.397925211975</v>
      </c>
      <c r="X568" s="6">
        <f>X$563*$C568</f>
        <v>17650.942948908658</v>
      </c>
      <c r="Y568" s="6">
        <f>Y$563*$C568</f>
        <v>17650.942948908658</v>
      </c>
    </row>
    <row r="569" spans="1:25" ht="12.75" customHeight="1">
      <c r="A569" s="1" t="s">
        <v>42</v>
      </c>
      <c r="B569" t="s">
        <v>43</v>
      </c>
      <c r="C569" s="23">
        <v>0.25</v>
      </c>
      <c r="E569" s="6">
        <f t="shared" si="476"/>
        <v>0</v>
      </c>
      <c r="F569" s="6">
        <f t="shared" si="476"/>
        <v>0</v>
      </c>
      <c r="G569" s="6">
        <f t="shared" si="476"/>
        <v>0</v>
      </c>
      <c r="H569" s="6">
        <f t="shared" si="476"/>
        <v>0</v>
      </c>
      <c r="I569" s="6">
        <f t="shared" si="476"/>
        <v>0</v>
      </c>
      <c r="J569" s="6">
        <f t="shared" si="476"/>
        <v>0</v>
      </c>
      <c r="K569" s="6">
        <f t="shared" si="476"/>
        <v>23625</v>
      </c>
      <c r="L569" s="6">
        <f t="shared" si="476"/>
        <v>26515.877350118488</v>
      </c>
      <c r="M569" s="6">
        <f t="shared" si="476"/>
        <v>23092.528107829832</v>
      </c>
      <c r="N569" s="6">
        <f t="shared" si="476"/>
        <v>18542.920801880035</v>
      </c>
      <c r="O569" s="6">
        <f t="shared" si="476"/>
        <v>23171.911062000334</v>
      </c>
      <c r="P569" s="6">
        <f t="shared" si="476"/>
        <v>23240.159527412863</v>
      </c>
      <c r="Q569" s="6">
        <f t="shared" si="476"/>
        <v>23684.631369150473</v>
      </c>
      <c r="R569" s="6">
        <f t="shared" si="476"/>
        <v>24937.67280672857</v>
      </c>
      <c r="S569" s="6">
        <f t="shared" si="476"/>
        <v>23723.21783042525</v>
      </c>
      <c r="T569" s="6">
        <f>T$563*$C569</f>
        <v>22508.76285412193</v>
      </c>
      <c r="U569" s="6">
        <f>U$563*$C569</f>
        <v>21294.307877818614</v>
      </c>
      <c r="V569" s="6">
        <f>V$563*$C569</f>
        <v>20079.852901515293</v>
      </c>
      <c r="W569" s="6">
        <f>W$563*$C569</f>
        <v>18865.397925211975</v>
      </c>
      <c r="X569" s="6">
        <f>X$563*$C569</f>
        <v>17650.942948908658</v>
      </c>
      <c r="Y569" s="6">
        <f>Y$563*$C569</f>
        <v>17650.942948908658</v>
      </c>
    </row>
    <row r="570" spans="1:25" ht="12.75" customHeight="1">
      <c r="A570" s="1" t="s">
        <v>0</v>
      </c>
      <c r="B570" t="s">
        <v>9</v>
      </c>
      <c r="C570" s="23">
        <v>0.21</v>
      </c>
      <c r="E570" s="6">
        <f t="shared" si="476"/>
        <v>0</v>
      </c>
      <c r="F570" s="6">
        <f t="shared" si="476"/>
        <v>0</v>
      </c>
      <c r="G570" s="6">
        <f t="shared" si="476"/>
        <v>0</v>
      </c>
      <c r="H570" s="6">
        <f t="shared" si="476"/>
        <v>0</v>
      </c>
      <c r="I570" s="6">
        <f t="shared" si="476"/>
        <v>0</v>
      </c>
      <c r="J570" s="6">
        <f t="shared" si="476"/>
        <v>0</v>
      </c>
      <c r="K570" s="6">
        <f t="shared" si="476"/>
        <v>19845</v>
      </c>
      <c r="L570" s="6">
        <f t="shared" si="476"/>
        <v>22273.33697409953</v>
      </c>
      <c r="M570" s="6">
        <f t="shared" si="476"/>
        <v>19397.723610577057</v>
      </c>
      <c r="N570" s="6">
        <f t="shared" si="476"/>
        <v>15576.053473579228</v>
      </c>
      <c r="O570" s="6">
        <f t="shared" si="476"/>
        <v>19464.40529208028</v>
      </c>
      <c r="P570" s="6">
        <f t="shared" si="476"/>
        <v>19521.734003026806</v>
      </c>
      <c r="Q570" s="6">
        <f t="shared" si="476"/>
        <v>19895.090350086397</v>
      </c>
      <c r="R570" s="6">
        <f t="shared" si="476"/>
        <v>20947.645157651998</v>
      </c>
      <c r="S570" s="6">
        <f t="shared" si="476"/>
        <v>19927.502977557207</v>
      </c>
      <c r="T570" s="6">
        <f>T$563*$C570</f>
        <v>18907.36079746242</v>
      </c>
      <c r="U570" s="6">
        <f>U$563*$C570</f>
        <v>17887.218617367635</v>
      </c>
      <c r="V570" s="6">
        <f>V$563*$C570</f>
        <v>16867.076437272844</v>
      </c>
      <c r="W570" s="6">
        <f>W$563*$C570</f>
        <v>15846.934257178058</v>
      </c>
      <c r="X570" s="6">
        <f>X$563*$C570</f>
        <v>14826.792077083272</v>
      </c>
      <c r="Y570" s="6">
        <f>Y$563*$C570</f>
        <v>14826.792077083272</v>
      </c>
    </row>
    <row r="571" spans="1:25" ht="12.75" customHeight="1">
      <c r="A571" s="2" t="s">
        <v>1</v>
      </c>
      <c r="B571" t="s">
        <v>10</v>
      </c>
      <c r="C571" s="23">
        <v>0</v>
      </c>
      <c r="E571" s="6">
        <f t="shared" si="476"/>
        <v>0</v>
      </c>
      <c r="F571" s="6">
        <f t="shared" si="476"/>
        <v>0</v>
      </c>
      <c r="G571" s="6">
        <f t="shared" si="476"/>
        <v>0</v>
      </c>
      <c r="H571" s="6">
        <f t="shared" si="476"/>
        <v>0</v>
      </c>
      <c r="I571" s="6">
        <f t="shared" si="476"/>
        <v>0</v>
      </c>
      <c r="J571" s="6">
        <f t="shared" si="476"/>
        <v>0</v>
      </c>
      <c r="K571" s="6">
        <f t="shared" si="476"/>
        <v>0</v>
      </c>
      <c r="L571" s="6">
        <f t="shared" si="476"/>
        <v>0</v>
      </c>
      <c r="M571" s="6">
        <f t="shared" si="476"/>
        <v>0</v>
      </c>
      <c r="N571" s="6">
        <f t="shared" si="476"/>
        <v>0</v>
      </c>
      <c r="O571" s="6">
        <f t="shared" si="476"/>
        <v>0</v>
      </c>
      <c r="P571" s="6">
        <f t="shared" si="476"/>
        <v>0</v>
      </c>
      <c r="Q571" s="6">
        <f t="shared" si="476"/>
        <v>0</v>
      </c>
      <c r="R571" s="6">
        <f t="shared" si="476"/>
        <v>0</v>
      </c>
      <c r="S571" s="6">
        <f t="shared" si="476"/>
        <v>0</v>
      </c>
      <c r="T571" s="6">
        <f>T$563*$C571</f>
        <v>0</v>
      </c>
      <c r="U571" s="6">
        <f>U$563*$C571</f>
        <v>0</v>
      </c>
      <c r="V571" s="6">
        <f>V$563*$C571</f>
        <v>0</v>
      </c>
      <c r="W571" s="6">
        <f>W$563*$C571</f>
        <v>0</v>
      </c>
      <c r="X571" s="6">
        <f>X$563*$C571</f>
        <v>0</v>
      </c>
      <c r="Y571" s="6">
        <f>Y$563*$C571</f>
        <v>0</v>
      </c>
    </row>
    <row r="572" spans="1:25" ht="12.75" customHeight="1">
      <c r="A572" s="2" t="s">
        <v>2</v>
      </c>
      <c r="B572" t="s">
        <v>11</v>
      </c>
      <c r="C572" s="23">
        <v>0</v>
      </c>
      <c r="E572" s="6">
        <f t="shared" si="476"/>
        <v>0</v>
      </c>
      <c r="F572" s="6">
        <f t="shared" si="476"/>
        <v>0</v>
      </c>
      <c r="G572" s="6">
        <f t="shared" si="476"/>
        <v>0</v>
      </c>
      <c r="H572" s="6">
        <f t="shared" si="476"/>
        <v>0</v>
      </c>
      <c r="I572" s="6">
        <f t="shared" si="476"/>
        <v>0</v>
      </c>
      <c r="J572" s="6">
        <f t="shared" si="476"/>
        <v>0</v>
      </c>
      <c r="K572" s="6">
        <f t="shared" si="476"/>
        <v>0</v>
      </c>
      <c r="L572" s="6">
        <f t="shared" si="476"/>
        <v>0</v>
      </c>
      <c r="M572" s="6">
        <f t="shared" si="476"/>
        <v>0</v>
      </c>
      <c r="N572" s="6">
        <f t="shared" si="476"/>
        <v>0</v>
      </c>
      <c r="O572" s="6">
        <f t="shared" si="476"/>
        <v>0</v>
      </c>
      <c r="P572" s="6">
        <f t="shared" si="476"/>
        <v>0</v>
      </c>
      <c r="Q572" s="6">
        <f t="shared" si="476"/>
        <v>0</v>
      </c>
      <c r="R572" s="6">
        <f t="shared" si="476"/>
        <v>0</v>
      </c>
      <c r="S572" s="6">
        <f t="shared" si="476"/>
        <v>0</v>
      </c>
      <c r="T572" s="6">
        <f>T$563*$C572</f>
        <v>0</v>
      </c>
      <c r="U572" s="6">
        <f>U$563*$C572</f>
        <v>0</v>
      </c>
      <c r="V572" s="6">
        <f>V$563*$C572</f>
        <v>0</v>
      </c>
      <c r="W572" s="6">
        <f>W$563*$C572</f>
        <v>0</v>
      </c>
      <c r="X572" s="6">
        <f>X$563*$C572</f>
        <v>0</v>
      </c>
      <c r="Y572" s="6">
        <f>Y$563*$C572</f>
        <v>0</v>
      </c>
    </row>
    <row r="573" spans="1:25" ht="12.75" customHeight="1">
      <c r="A573" s="2" t="s">
        <v>3</v>
      </c>
      <c r="B573" t="s">
        <v>12</v>
      </c>
      <c r="C573" s="23">
        <v>0</v>
      </c>
      <c r="E573" s="6">
        <f t="shared" si="476"/>
        <v>0</v>
      </c>
      <c r="F573" s="6">
        <f t="shared" si="476"/>
        <v>0</v>
      </c>
      <c r="G573" s="6">
        <f t="shared" si="476"/>
        <v>0</v>
      </c>
      <c r="H573" s="6">
        <f t="shared" si="476"/>
        <v>0</v>
      </c>
      <c r="I573" s="6">
        <f t="shared" si="476"/>
        <v>0</v>
      </c>
      <c r="J573" s="6">
        <f t="shared" si="476"/>
        <v>0</v>
      </c>
      <c r="K573" s="6">
        <f t="shared" si="476"/>
        <v>0</v>
      </c>
      <c r="L573" s="6">
        <f t="shared" si="476"/>
        <v>0</v>
      </c>
      <c r="M573" s="6">
        <f t="shared" si="476"/>
        <v>0</v>
      </c>
      <c r="N573" s="6">
        <f t="shared" si="476"/>
        <v>0</v>
      </c>
      <c r="O573" s="6">
        <f t="shared" si="476"/>
        <v>0</v>
      </c>
      <c r="P573" s="6">
        <f t="shared" si="476"/>
        <v>0</v>
      </c>
      <c r="Q573" s="6">
        <f t="shared" si="476"/>
        <v>0</v>
      </c>
      <c r="R573" s="6">
        <f t="shared" si="476"/>
        <v>0</v>
      </c>
      <c r="S573" s="6">
        <f t="shared" si="476"/>
        <v>0</v>
      </c>
      <c r="T573" s="6">
        <f>T$563*$C573</f>
        <v>0</v>
      </c>
      <c r="U573" s="6">
        <f>U$563*$C573</f>
        <v>0</v>
      </c>
      <c r="V573" s="6">
        <f>V$563*$C573</f>
        <v>0</v>
      </c>
      <c r="W573" s="6">
        <f>W$563*$C573</f>
        <v>0</v>
      </c>
      <c r="X573" s="6">
        <f>X$563*$C573</f>
        <v>0</v>
      </c>
      <c r="Y573" s="6">
        <f>Y$563*$C573</f>
        <v>0</v>
      </c>
    </row>
    <row r="574" spans="1:25" ht="12.75" customHeight="1">
      <c r="A574" s="2" t="s">
        <v>4</v>
      </c>
      <c r="B574" t="s">
        <v>13</v>
      </c>
      <c r="C574" s="23">
        <v>0</v>
      </c>
      <c r="E574" s="6">
        <f t="shared" si="476"/>
        <v>0</v>
      </c>
      <c r="F574" s="6">
        <f t="shared" si="476"/>
        <v>0</v>
      </c>
      <c r="G574" s="6">
        <f t="shared" si="476"/>
        <v>0</v>
      </c>
      <c r="H574" s="6">
        <f t="shared" si="476"/>
        <v>0</v>
      </c>
      <c r="I574" s="6">
        <f t="shared" si="476"/>
        <v>0</v>
      </c>
      <c r="J574" s="6">
        <f t="shared" si="476"/>
        <v>0</v>
      </c>
      <c r="K574" s="6">
        <f t="shared" si="476"/>
        <v>0</v>
      </c>
      <c r="L574" s="6">
        <f t="shared" si="476"/>
        <v>0</v>
      </c>
      <c r="M574" s="6">
        <f t="shared" si="476"/>
        <v>0</v>
      </c>
      <c r="N574" s="6">
        <f t="shared" si="476"/>
        <v>0</v>
      </c>
      <c r="O574" s="6">
        <f t="shared" si="476"/>
        <v>0</v>
      </c>
      <c r="P574" s="6">
        <f t="shared" si="476"/>
        <v>0</v>
      </c>
      <c r="Q574" s="6">
        <f t="shared" si="476"/>
        <v>0</v>
      </c>
      <c r="R574" s="6">
        <f t="shared" si="476"/>
        <v>0</v>
      </c>
      <c r="S574" s="6">
        <f t="shared" si="476"/>
        <v>0</v>
      </c>
      <c r="T574" s="6">
        <f>T$563*$C574</f>
        <v>0</v>
      </c>
      <c r="U574" s="6">
        <f>U$563*$C574</f>
        <v>0</v>
      </c>
      <c r="V574" s="6">
        <f>V$563*$C574</f>
        <v>0</v>
      </c>
      <c r="W574" s="6">
        <f>W$563*$C574</f>
        <v>0</v>
      </c>
      <c r="X574" s="6">
        <f>X$563*$C574</f>
        <v>0</v>
      </c>
      <c r="Y574" s="6">
        <f>Y$563*$C574</f>
        <v>0</v>
      </c>
    </row>
    <row r="575" spans="1:25" ht="12.75" customHeight="1">
      <c r="A575" s="2" t="s">
        <v>5</v>
      </c>
      <c r="B575" t="s">
        <v>14</v>
      </c>
      <c r="C575" s="23">
        <v>0</v>
      </c>
      <c r="E575" s="6">
        <f t="shared" si="476"/>
        <v>0</v>
      </c>
      <c r="F575" s="6">
        <f t="shared" si="476"/>
        <v>0</v>
      </c>
      <c r="G575" s="6">
        <f t="shared" si="476"/>
        <v>0</v>
      </c>
      <c r="H575" s="6">
        <f t="shared" si="476"/>
        <v>0</v>
      </c>
      <c r="I575" s="6">
        <f t="shared" si="476"/>
        <v>0</v>
      </c>
      <c r="J575" s="6">
        <f t="shared" si="476"/>
        <v>0</v>
      </c>
      <c r="K575" s="6">
        <f t="shared" si="476"/>
        <v>0</v>
      </c>
      <c r="L575" s="6">
        <f t="shared" si="476"/>
        <v>0</v>
      </c>
      <c r="M575" s="6">
        <f t="shared" si="476"/>
        <v>0</v>
      </c>
      <c r="N575" s="6">
        <f t="shared" si="476"/>
        <v>0</v>
      </c>
      <c r="O575" s="6">
        <f t="shared" si="476"/>
        <v>0</v>
      </c>
      <c r="P575" s="6">
        <f t="shared" si="476"/>
        <v>0</v>
      </c>
      <c r="Q575" s="6">
        <f t="shared" si="476"/>
        <v>0</v>
      </c>
      <c r="R575" s="6">
        <f t="shared" si="476"/>
        <v>0</v>
      </c>
      <c r="S575" s="6">
        <f t="shared" si="476"/>
        <v>0</v>
      </c>
      <c r="T575" s="6">
        <f>T$563*$C575</f>
        <v>0</v>
      </c>
      <c r="U575" s="6">
        <f>U$563*$C575</f>
        <v>0</v>
      </c>
      <c r="V575" s="6">
        <f>V$563*$C575</f>
        <v>0</v>
      </c>
      <c r="W575" s="6">
        <f>W$563*$C575</f>
        <v>0</v>
      </c>
      <c r="X575" s="6">
        <f>X$563*$C575</f>
        <v>0</v>
      </c>
      <c r="Y575" s="6">
        <f>Y$563*$C575</f>
        <v>0</v>
      </c>
    </row>
    <row r="576" spans="1:25" ht="12.75" customHeight="1">
      <c r="A576" s="2" t="s">
        <v>6</v>
      </c>
      <c r="B576" t="s">
        <v>15</v>
      </c>
      <c r="C576" s="23">
        <v>0</v>
      </c>
      <c r="E576" s="6">
        <f t="shared" si="476"/>
        <v>0</v>
      </c>
      <c r="F576" s="6">
        <f t="shared" si="476"/>
        <v>0</v>
      </c>
      <c r="G576" s="6">
        <f t="shared" si="476"/>
        <v>0</v>
      </c>
      <c r="H576" s="6">
        <f t="shared" si="476"/>
        <v>0</v>
      </c>
      <c r="I576" s="6">
        <f t="shared" si="476"/>
        <v>0</v>
      </c>
      <c r="J576" s="6">
        <f t="shared" si="476"/>
        <v>0</v>
      </c>
      <c r="K576" s="6">
        <f t="shared" si="476"/>
        <v>0</v>
      </c>
      <c r="L576" s="6">
        <f t="shared" si="476"/>
        <v>0</v>
      </c>
      <c r="M576" s="6">
        <f t="shared" si="476"/>
        <v>0</v>
      </c>
      <c r="N576" s="6">
        <f t="shared" si="476"/>
        <v>0</v>
      </c>
      <c r="O576" s="6">
        <f t="shared" si="476"/>
        <v>0</v>
      </c>
      <c r="P576" s="6">
        <f t="shared" si="476"/>
        <v>0</v>
      </c>
      <c r="Q576" s="6">
        <f t="shared" si="476"/>
        <v>0</v>
      </c>
      <c r="R576" s="6">
        <f t="shared" si="476"/>
        <v>0</v>
      </c>
      <c r="S576" s="6">
        <f t="shared" si="476"/>
        <v>0</v>
      </c>
      <c r="T576" s="6">
        <f>T$563*$C576</f>
        <v>0</v>
      </c>
      <c r="U576" s="6">
        <f>U$563*$C576</f>
        <v>0</v>
      </c>
      <c r="V576" s="6">
        <f>V$563*$C576</f>
        <v>0</v>
      </c>
      <c r="W576" s="6">
        <f>W$563*$C576</f>
        <v>0</v>
      </c>
      <c r="X576" s="6">
        <f>X$563*$C576</f>
        <v>0</v>
      </c>
      <c r="Y576" s="6">
        <f>Y$563*$C576</f>
        <v>0</v>
      </c>
    </row>
    <row r="577" spans="1:25" ht="12.75" customHeight="1">
      <c r="A577" s="2" t="s">
        <v>7</v>
      </c>
      <c r="B577" t="s">
        <v>16</v>
      </c>
      <c r="C577" s="23">
        <v>0</v>
      </c>
      <c r="E577" s="6">
        <f t="shared" si="476"/>
        <v>0</v>
      </c>
      <c r="F577" s="6">
        <f t="shared" si="476"/>
        <v>0</v>
      </c>
      <c r="G577" s="6">
        <f t="shared" si="476"/>
        <v>0</v>
      </c>
      <c r="H577" s="6">
        <f t="shared" si="476"/>
        <v>0</v>
      </c>
      <c r="I577" s="6">
        <f t="shared" si="476"/>
        <v>0</v>
      </c>
      <c r="J577" s="6">
        <f t="shared" si="476"/>
        <v>0</v>
      </c>
      <c r="K577" s="6">
        <f t="shared" si="476"/>
        <v>0</v>
      </c>
      <c r="L577" s="6">
        <f t="shared" si="476"/>
        <v>0</v>
      </c>
      <c r="M577" s="6">
        <f t="shared" si="476"/>
        <v>0</v>
      </c>
      <c r="N577" s="6">
        <f t="shared" si="476"/>
        <v>0</v>
      </c>
      <c r="O577" s="6">
        <f t="shared" si="476"/>
        <v>0</v>
      </c>
      <c r="P577" s="6">
        <f t="shared" si="476"/>
        <v>0</v>
      </c>
      <c r="Q577" s="6">
        <f t="shared" si="476"/>
        <v>0</v>
      </c>
      <c r="R577" s="6">
        <f t="shared" si="476"/>
        <v>0</v>
      </c>
      <c r="S577" s="6">
        <f t="shared" si="476"/>
        <v>0</v>
      </c>
      <c r="T577" s="6">
        <f>T$563*$C577</f>
        <v>0</v>
      </c>
      <c r="U577" s="6">
        <f>U$563*$C577</f>
        <v>0</v>
      </c>
      <c r="V577" s="6">
        <f>V$563*$C577</f>
        <v>0</v>
      </c>
      <c r="W577" s="6">
        <f>W$563*$C577</f>
        <v>0</v>
      </c>
      <c r="X577" s="6">
        <f>X$563*$C577</f>
        <v>0</v>
      </c>
      <c r="Y577" s="6">
        <f>Y$563*$C577</f>
        <v>0</v>
      </c>
    </row>
    <row r="578" spans="1:25" ht="12.75" customHeight="1">
      <c r="A578" s="2" t="s">
        <v>8</v>
      </c>
      <c r="B578" t="s">
        <v>17</v>
      </c>
      <c r="C578" s="23">
        <v>0</v>
      </c>
      <c r="E578" s="6">
        <f t="shared" si="476"/>
        <v>0</v>
      </c>
      <c r="F578" s="6">
        <f t="shared" si="476"/>
        <v>0</v>
      </c>
      <c r="G578" s="6">
        <f t="shared" si="476"/>
        <v>0</v>
      </c>
      <c r="H578" s="6">
        <f t="shared" si="476"/>
        <v>0</v>
      </c>
      <c r="I578" s="6">
        <f t="shared" si="476"/>
        <v>0</v>
      </c>
      <c r="J578" s="6">
        <f t="shared" si="476"/>
        <v>0</v>
      </c>
      <c r="K578" s="6">
        <f t="shared" si="476"/>
        <v>0</v>
      </c>
      <c r="L578" s="6">
        <f t="shared" si="476"/>
        <v>0</v>
      </c>
      <c r="M578" s="6">
        <f t="shared" si="476"/>
        <v>0</v>
      </c>
      <c r="N578" s="6">
        <f t="shared" si="476"/>
        <v>0</v>
      </c>
      <c r="O578" s="6">
        <f t="shared" si="476"/>
        <v>0</v>
      </c>
      <c r="P578" s="6">
        <f t="shared" si="476"/>
        <v>0</v>
      </c>
      <c r="Q578" s="6">
        <f t="shared" si="476"/>
        <v>0</v>
      </c>
      <c r="R578" s="6">
        <f t="shared" si="476"/>
        <v>0</v>
      </c>
      <c r="S578" s="6">
        <f t="shared" si="476"/>
        <v>0</v>
      </c>
      <c r="T578" s="6">
        <f>T$563*$C578</f>
        <v>0</v>
      </c>
      <c r="U578" s="6">
        <f>U$563*$C578</f>
        <v>0</v>
      </c>
      <c r="V578" s="6">
        <f>V$563*$C578</f>
        <v>0</v>
      </c>
      <c r="W578" s="6">
        <f>W$563*$C578</f>
        <v>0</v>
      </c>
      <c r="X578" s="6">
        <f>X$563*$C578</f>
        <v>0</v>
      </c>
      <c r="Y578" s="6">
        <f>Y$563*$C578</f>
        <v>0</v>
      </c>
    </row>
    <row r="579" spans="1:25" ht="12.75" customHeight="1">
      <c r="A579" s="2" t="s">
        <v>28</v>
      </c>
      <c r="B579" t="s">
        <v>18</v>
      </c>
      <c r="C579" s="23">
        <v>0</v>
      </c>
      <c r="E579" s="6">
        <f t="shared" si="476"/>
        <v>0</v>
      </c>
      <c r="F579" s="6">
        <f t="shared" si="476"/>
        <v>0</v>
      </c>
      <c r="G579" s="6">
        <f t="shared" si="476"/>
        <v>0</v>
      </c>
      <c r="H579" s="6">
        <f t="shared" si="476"/>
        <v>0</v>
      </c>
      <c r="I579" s="6">
        <f t="shared" si="476"/>
        <v>0</v>
      </c>
      <c r="J579" s="6">
        <f t="shared" si="476"/>
        <v>0</v>
      </c>
      <c r="K579" s="6">
        <f t="shared" si="476"/>
        <v>0</v>
      </c>
      <c r="L579" s="6">
        <f t="shared" si="476"/>
        <v>0</v>
      </c>
      <c r="M579" s="6">
        <f t="shared" si="476"/>
        <v>0</v>
      </c>
      <c r="N579" s="6">
        <f t="shared" si="476"/>
        <v>0</v>
      </c>
      <c r="O579" s="6">
        <f t="shared" si="476"/>
        <v>0</v>
      </c>
      <c r="P579" s="6">
        <f t="shared" si="476"/>
        <v>0</v>
      </c>
      <c r="Q579" s="6">
        <f t="shared" si="476"/>
        <v>0</v>
      </c>
      <c r="R579" s="6">
        <f t="shared" si="476"/>
        <v>0</v>
      </c>
      <c r="S579" s="6">
        <f t="shared" si="476"/>
        <v>0</v>
      </c>
      <c r="T579" s="6">
        <f>T$563*$C579</f>
        <v>0</v>
      </c>
      <c r="U579" s="6">
        <f>U$563*$C579</f>
        <v>0</v>
      </c>
      <c r="V579" s="6">
        <f>V$563*$C579</f>
        <v>0</v>
      </c>
      <c r="W579" s="6">
        <f>W$563*$C579</f>
        <v>0</v>
      </c>
      <c r="X579" s="6">
        <f>X$563*$C579</f>
        <v>0</v>
      </c>
      <c r="Y579" s="6">
        <f>Y$563*$C579</f>
        <v>0</v>
      </c>
    </row>
    <row r="580" spans="1:25" ht="12.75" customHeight="1">
      <c r="A580" s="2" t="s">
        <v>29</v>
      </c>
      <c r="C580" s="23">
        <v>0.04</v>
      </c>
      <c r="E580" s="6">
        <f t="shared" si="476"/>
        <v>0</v>
      </c>
      <c r="F580" s="6">
        <f t="shared" si="476"/>
        <v>0</v>
      </c>
      <c r="G580" s="6">
        <f t="shared" si="476"/>
        <v>0</v>
      </c>
      <c r="H580" s="6">
        <f t="shared" si="476"/>
        <v>0</v>
      </c>
      <c r="I580" s="6">
        <f t="shared" si="476"/>
        <v>0</v>
      </c>
      <c r="J580" s="6">
        <f t="shared" si="476"/>
        <v>0</v>
      </c>
      <c r="K580" s="6">
        <f t="shared" si="476"/>
        <v>3780</v>
      </c>
      <c r="L580" s="6">
        <f t="shared" si="476"/>
        <v>4242.540376018958</v>
      </c>
      <c r="M580" s="6">
        <f t="shared" si="476"/>
        <v>3694.804497252773</v>
      </c>
      <c r="N580" s="6">
        <f t="shared" si="476"/>
        <v>2966.8673283008056</v>
      </c>
      <c r="O580" s="6">
        <f t="shared" si="476"/>
        <v>3707.5057699200534</v>
      </c>
      <c r="P580" s="6">
        <f t="shared" si="476"/>
        <v>3718.425524386058</v>
      </c>
      <c r="Q580" s="6">
        <f t="shared" si="476"/>
        <v>3789.541019064076</v>
      </c>
      <c r="R580" s="6">
        <f t="shared" si="476"/>
        <v>3990.0276490765714</v>
      </c>
      <c r="S580" s="6">
        <f t="shared" si="476"/>
        <v>3795.71485286804</v>
      </c>
      <c r="T580" s="6">
        <f>T$563*$C580</f>
        <v>3601.402056659509</v>
      </c>
      <c r="U580" s="6">
        <f>U$563*$C580</f>
        <v>3407.089260450978</v>
      </c>
      <c r="V580" s="6">
        <f>V$563*$C580</f>
        <v>3212.7764642424468</v>
      </c>
      <c r="W580" s="6">
        <f>W$563*$C580</f>
        <v>3018.4636680339163</v>
      </c>
      <c r="X580" s="6">
        <f>X$563*$C580</f>
        <v>2824.1508718253854</v>
      </c>
      <c r="Y580" s="6">
        <f>Y$563*$C580</f>
        <v>2824.1508718253854</v>
      </c>
    </row>
    <row r="581" ht="12.75" customHeight="1"/>
    <row r="582" ht="12.75" customHeight="1">
      <c r="E582" t="s">
        <v>23</v>
      </c>
    </row>
    <row r="583" ht="12.75" customHeight="1"/>
    <row r="584" spans="1:25" ht="12.75" customHeight="1">
      <c r="A584" s="1" t="s">
        <v>30</v>
      </c>
      <c r="B584" t="s">
        <v>31</v>
      </c>
      <c r="E584" s="6">
        <f aca="true" t="shared" si="477" ref="E584:P584">E21*E566</f>
        <v>0</v>
      </c>
      <c r="F584" s="6">
        <f t="shared" si="477"/>
        <v>0</v>
      </c>
      <c r="G584" s="6">
        <f t="shared" si="477"/>
        <v>0</v>
      </c>
      <c r="H584" s="6">
        <f t="shared" si="477"/>
        <v>0</v>
      </c>
      <c r="I584" s="6">
        <f t="shared" si="477"/>
        <v>0</v>
      </c>
      <c r="J584" s="6">
        <f t="shared" si="477"/>
        <v>0</v>
      </c>
      <c r="K584" s="6">
        <f t="shared" si="477"/>
        <v>0</v>
      </c>
      <c r="L584" s="6">
        <f t="shared" si="477"/>
        <v>0</v>
      </c>
      <c r="M584" s="6">
        <f t="shared" si="477"/>
        <v>0</v>
      </c>
      <c r="N584" s="6">
        <f t="shared" si="477"/>
        <v>0</v>
      </c>
      <c r="O584" s="6">
        <f t="shared" si="477"/>
        <v>0</v>
      </c>
      <c r="P584" s="6">
        <f t="shared" si="477"/>
        <v>0</v>
      </c>
      <c r="Q584" s="6">
        <f aca="true" t="shared" si="478" ref="Q584:S598">Q21*Q566</f>
        <v>0</v>
      </c>
      <c r="R584" s="6">
        <f t="shared" si="478"/>
        <v>0</v>
      </c>
      <c r="S584" s="6">
        <f t="shared" si="478"/>
        <v>0</v>
      </c>
      <c r="T584" s="6">
        <f aca="true" t="shared" si="479" ref="T584:Y584">T21*T566</f>
        <v>0</v>
      </c>
      <c r="U584" s="6">
        <f t="shared" si="479"/>
        <v>0</v>
      </c>
      <c r="V584" s="6">
        <f t="shared" si="479"/>
        <v>0</v>
      </c>
      <c r="W584" s="6">
        <f t="shared" si="479"/>
        <v>0</v>
      </c>
      <c r="X584" s="6">
        <f t="shared" si="479"/>
        <v>0</v>
      </c>
      <c r="Y584" s="6">
        <f t="shared" si="479"/>
        <v>0</v>
      </c>
    </row>
    <row r="585" spans="1:25" ht="12.75" customHeight="1">
      <c r="A585" s="1" t="s">
        <v>40</v>
      </c>
      <c r="B585" t="s">
        <v>45</v>
      </c>
      <c r="E585" s="6">
        <f aca="true" t="shared" si="480" ref="E585:P585">E22*E567</f>
        <v>0</v>
      </c>
      <c r="F585" s="6">
        <f t="shared" si="480"/>
        <v>0</v>
      </c>
      <c r="G585" s="6">
        <f t="shared" si="480"/>
        <v>0</v>
      </c>
      <c r="H585" s="6">
        <f t="shared" si="480"/>
        <v>0</v>
      </c>
      <c r="I585" s="6">
        <f t="shared" si="480"/>
        <v>0</v>
      </c>
      <c r="J585" s="6">
        <f t="shared" si="480"/>
        <v>0</v>
      </c>
      <c r="K585" s="6">
        <f t="shared" si="480"/>
        <v>6733.124999999999</v>
      </c>
      <c r="L585" s="6">
        <f t="shared" si="480"/>
        <v>-2418.248014330806</v>
      </c>
      <c r="M585" s="6">
        <f t="shared" si="480"/>
        <v>-2632.548204292601</v>
      </c>
      <c r="N585" s="6">
        <f t="shared" si="480"/>
        <v>5668.570889134727</v>
      </c>
      <c r="O585" s="6">
        <f t="shared" si="480"/>
        <v>2595.2540389440373</v>
      </c>
      <c r="P585" s="6">
        <f t="shared" si="480"/>
        <v>1738.3639326504822</v>
      </c>
      <c r="Q585" s="6">
        <f t="shared" si="478"/>
        <v>3817.9625767070565</v>
      </c>
      <c r="R585" s="6">
        <f t="shared" si="478"/>
        <v>0</v>
      </c>
      <c r="S585" s="6">
        <f t="shared" si="478"/>
        <v>0</v>
      </c>
      <c r="T585" s="6">
        <f aca="true" t="shared" si="481" ref="T585:Y585">T22*T567</f>
        <v>0</v>
      </c>
      <c r="U585" s="6">
        <f t="shared" si="481"/>
        <v>0</v>
      </c>
      <c r="V585" s="6">
        <f t="shared" si="481"/>
        <v>0</v>
      </c>
      <c r="W585" s="6">
        <f t="shared" si="481"/>
        <v>0</v>
      </c>
      <c r="X585" s="6">
        <f t="shared" si="481"/>
        <v>0</v>
      </c>
      <c r="Y585" s="6">
        <f t="shared" si="481"/>
        <v>0</v>
      </c>
    </row>
    <row r="586" spans="1:25" ht="12.75" customHeight="1">
      <c r="A586" s="1" t="s">
        <v>41</v>
      </c>
      <c r="B586" t="s">
        <v>44</v>
      </c>
      <c r="E586" s="6">
        <f aca="true" t="shared" si="482" ref="E586:P586">E23*E568</f>
        <v>0</v>
      </c>
      <c r="F586" s="6">
        <f t="shared" si="482"/>
        <v>0</v>
      </c>
      <c r="G586" s="6">
        <f t="shared" si="482"/>
        <v>0</v>
      </c>
      <c r="H586" s="6">
        <f t="shared" si="482"/>
        <v>0</v>
      </c>
      <c r="I586" s="6">
        <f t="shared" si="482"/>
        <v>0</v>
      </c>
      <c r="J586" s="6">
        <f t="shared" si="482"/>
        <v>0</v>
      </c>
      <c r="K586" s="6">
        <f t="shared" si="482"/>
        <v>-7179.6375</v>
      </c>
      <c r="L586" s="6">
        <f t="shared" si="482"/>
        <v>-7246.789279787383</v>
      </c>
      <c r="M586" s="6">
        <f t="shared" si="482"/>
        <v>-9710.408069342444</v>
      </c>
      <c r="N586" s="6">
        <f t="shared" si="482"/>
        <v>11626.411342778782</v>
      </c>
      <c r="O586" s="6">
        <f t="shared" si="482"/>
        <v>-458.80383902760667</v>
      </c>
      <c r="P586" s="6">
        <f t="shared" si="482"/>
        <v>615.8642274764409</v>
      </c>
      <c r="Q586" s="6">
        <f t="shared" si="478"/>
        <v>2238.1976643847197</v>
      </c>
      <c r="R586" s="6">
        <f t="shared" si="478"/>
        <v>0</v>
      </c>
      <c r="S586" s="6">
        <f t="shared" si="478"/>
        <v>0</v>
      </c>
      <c r="T586" s="6">
        <f aca="true" t="shared" si="483" ref="T586:Y586">T23*T568</f>
        <v>0</v>
      </c>
      <c r="U586" s="6">
        <f t="shared" si="483"/>
        <v>0</v>
      </c>
      <c r="V586" s="6">
        <f t="shared" si="483"/>
        <v>0</v>
      </c>
      <c r="W586" s="6">
        <f t="shared" si="483"/>
        <v>0</v>
      </c>
      <c r="X586" s="6">
        <f t="shared" si="483"/>
        <v>0</v>
      </c>
      <c r="Y586" s="6">
        <f t="shared" si="483"/>
        <v>0</v>
      </c>
    </row>
    <row r="587" spans="1:25" ht="12.75" customHeight="1">
      <c r="A587" s="1" t="s">
        <v>42</v>
      </c>
      <c r="B587" t="s">
        <v>43</v>
      </c>
      <c r="E587" s="6">
        <f aca="true" t="shared" si="484" ref="E587:P587">E24*E569</f>
        <v>0</v>
      </c>
      <c r="F587" s="6">
        <f t="shared" si="484"/>
        <v>0</v>
      </c>
      <c r="G587" s="6">
        <f t="shared" si="484"/>
        <v>0</v>
      </c>
      <c r="H587" s="6">
        <f t="shared" si="484"/>
        <v>0</v>
      </c>
      <c r="I587" s="6">
        <f t="shared" si="484"/>
        <v>0</v>
      </c>
      <c r="J587" s="6">
        <f t="shared" si="484"/>
        <v>0</v>
      </c>
      <c r="K587" s="6">
        <f t="shared" si="484"/>
        <v>14300.2125</v>
      </c>
      <c r="L587" s="6">
        <f t="shared" si="484"/>
        <v>-1821.64077395314</v>
      </c>
      <c r="M587" s="6">
        <f t="shared" si="484"/>
        <v>-2623.3111930494692</v>
      </c>
      <c r="N587" s="6">
        <f t="shared" si="484"/>
        <v>4928.7083491397125</v>
      </c>
      <c r="O587" s="6">
        <f t="shared" si="484"/>
        <v>2203.648741996232</v>
      </c>
      <c r="P587" s="6">
        <f t="shared" si="484"/>
        <v>3581.308583174322</v>
      </c>
      <c r="Q587" s="6">
        <f t="shared" si="478"/>
        <v>2574.5194298266565</v>
      </c>
      <c r="R587" s="6">
        <f t="shared" si="478"/>
        <v>0</v>
      </c>
      <c r="S587" s="6">
        <f t="shared" si="478"/>
        <v>0</v>
      </c>
      <c r="T587" s="6">
        <f aca="true" t="shared" si="485" ref="T587:Y587">T24*T569</f>
        <v>0</v>
      </c>
      <c r="U587" s="6">
        <f t="shared" si="485"/>
        <v>0</v>
      </c>
      <c r="V587" s="6">
        <f t="shared" si="485"/>
        <v>0</v>
      </c>
      <c r="W587" s="6">
        <f t="shared" si="485"/>
        <v>0</v>
      </c>
      <c r="X587" s="6">
        <f t="shared" si="485"/>
        <v>0</v>
      </c>
      <c r="Y587" s="6">
        <f t="shared" si="485"/>
        <v>0</v>
      </c>
    </row>
    <row r="588" spans="1:25" ht="12.75" customHeight="1">
      <c r="A588" s="1" t="s">
        <v>0</v>
      </c>
      <c r="B588" t="s">
        <v>9</v>
      </c>
      <c r="E588" s="6">
        <f aca="true" t="shared" si="486" ref="E588:P588">E25*E570</f>
        <v>0</v>
      </c>
      <c r="F588" s="6">
        <f t="shared" si="486"/>
        <v>0</v>
      </c>
      <c r="G588" s="6">
        <f t="shared" si="486"/>
        <v>0</v>
      </c>
      <c r="H588" s="6">
        <f t="shared" si="486"/>
        <v>0</v>
      </c>
      <c r="I588" s="6">
        <f t="shared" si="486"/>
        <v>0</v>
      </c>
      <c r="J588" s="6">
        <f t="shared" si="486"/>
        <v>0</v>
      </c>
      <c r="K588" s="6">
        <f t="shared" si="486"/>
        <v>1621.3365</v>
      </c>
      <c r="L588" s="6">
        <f t="shared" si="486"/>
        <v>1813.0496296917017</v>
      </c>
      <c r="M588" s="6">
        <f t="shared" si="486"/>
        <v>1012.5611724721224</v>
      </c>
      <c r="N588" s="6">
        <f t="shared" si="486"/>
        <v>654.1942458903276</v>
      </c>
      <c r="O588" s="6">
        <f t="shared" si="486"/>
        <v>410.6989516628939</v>
      </c>
      <c r="P588" s="6">
        <f t="shared" si="486"/>
        <v>429.4781480665897</v>
      </c>
      <c r="Q588" s="6">
        <f t="shared" si="478"/>
        <v>992.7650084693112</v>
      </c>
      <c r="R588" s="6">
        <f t="shared" si="478"/>
        <v>0</v>
      </c>
      <c r="S588" s="6">
        <f t="shared" si="478"/>
        <v>0</v>
      </c>
      <c r="T588" s="6">
        <f aca="true" t="shared" si="487" ref="T588:Y588">T25*T570</f>
        <v>0</v>
      </c>
      <c r="U588" s="6">
        <f t="shared" si="487"/>
        <v>0</v>
      </c>
      <c r="V588" s="6">
        <f t="shared" si="487"/>
        <v>0</v>
      </c>
      <c r="W588" s="6">
        <f t="shared" si="487"/>
        <v>0</v>
      </c>
      <c r="X588" s="6">
        <f t="shared" si="487"/>
        <v>0</v>
      </c>
      <c r="Y588" s="6">
        <f t="shared" si="487"/>
        <v>0</v>
      </c>
    </row>
    <row r="589" spans="1:25" ht="12.75" customHeight="1">
      <c r="A589" s="2" t="s">
        <v>1</v>
      </c>
      <c r="B589" t="s">
        <v>10</v>
      </c>
      <c r="E589" s="6">
        <f aca="true" t="shared" si="488" ref="E589:P589">E26*E571</f>
        <v>0</v>
      </c>
      <c r="F589" s="6">
        <f t="shared" si="488"/>
        <v>0</v>
      </c>
      <c r="G589" s="6">
        <f t="shared" si="488"/>
        <v>0</v>
      </c>
      <c r="H589" s="6">
        <f t="shared" si="488"/>
        <v>0</v>
      </c>
      <c r="I589" s="6">
        <f t="shared" si="488"/>
        <v>0</v>
      </c>
      <c r="J589" s="6">
        <f t="shared" si="488"/>
        <v>0</v>
      </c>
      <c r="K589" s="6">
        <f t="shared" si="488"/>
        <v>0</v>
      </c>
      <c r="L589" s="6">
        <f t="shared" si="488"/>
        <v>0</v>
      </c>
      <c r="M589" s="6">
        <f t="shared" si="488"/>
        <v>0</v>
      </c>
      <c r="N589" s="6">
        <f t="shared" si="488"/>
        <v>0</v>
      </c>
      <c r="O589" s="6">
        <f t="shared" si="488"/>
        <v>0</v>
      </c>
      <c r="P589" s="6">
        <f t="shared" si="488"/>
        <v>0</v>
      </c>
      <c r="Q589" s="6">
        <f t="shared" si="478"/>
        <v>0</v>
      </c>
      <c r="R589" s="6">
        <f t="shared" si="478"/>
        <v>0</v>
      </c>
      <c r="S589" s="6">
        <f t="shared" si="478"/>
        <v>0</v>
      </c>
      <c r="T589" s="6">
        <f aca="true" t="shared" si="489" ref="T589:Y589">T26*T571</f>
        <v>0</v>
      </c>
      <c r="U589" s="6">
        <f t="shared" si="489"/>
        <v>0</v>
      </c>
      <c r="V589" s="6">
        <f t="shared" si="489"/>
        <v>0</v>
      </c>
      <c r="W589" s="6">
        <f t="shared" si="489"/>
        <v>0</v>
      </c>
      <c r="X589" s="6">
        <f t="shared" si="489"/>
        <v>0</v>
      </c>
      <c r="Y589" s="6">
        <f t="shared" si="489"/>
        <v>0</v>
      </c>
    </row>
    <row r="590" spans="1:25" ht="12.75" customHeight="1">
      <c r="A590" s="2" t="s">
        <v>2</v>
      </c>
      <c r="B590" t="s">
        <v>11</v>
      </c>
      <c r="E590" s="6">
        <f aca="true" t="shared" si="490" ref="E590:P590">E27*E572</f>
        <v>0</v>
      </c>
      <c r="F590" s="6">
        <f t="shared" si="490"/>
        <v>0</v>
      </c>
      <c r="G590" s="6">
        <f t="shared" si="490"/>
        <v>0</v>
      </c>
      <c r="H590" s="6">
        <f t="shared" si="490"/>
        <v>0</v>
      </c>
      <c r="I590" s="6">
        <f t="shared" si="490"/>
        <v>0</v>
      </c>
      <c r="J590" s="6">
        <f t="shared" si="490"/>
        <v>0</v>
      </c>
      <c r="K590" s="6">
        <f t="shared" si="490"/>
        <v>0</v>
      </c>
      <c r="L590" s="6">
        <f t="shared" si="490"/>
        <v>0</v>
      </c>
      <c r="M590" s="6">
        <f t="shared" si="490"/>
        <v>0</v>
      </c>
      <c r="N590" s="6">
        <f t="shared" si="490"/>
        <v>0</v>
      </c>
      <c r="O590" s="6">
        <f t="shared" si="490"/>
        <v>0</v>
      </c>
      <c r="P590" s="6">
        <f t="shared" si="490"/>
        <v>0</v>
      </c>
      <c r="Q590" s="6">
        <f t="shared" si="478"/>
        <v>0</v>
      </c>
      <c r="R590" s="6">
        <f t="shared" si="478"/>
        <v>0</v>
      </c>
      <c r="S590" s="6">
        <f t="shared" si="478"/>
        <v>0</v>
      </c>
      <c r="T590" s="6">
        <f aca="true" t="shared" si="491" ref="T590:Y590">T27*T572</f>
        <v>0</v>
      </c>
      <c r="U590" s="6">
        <f t="shared" si="491"/>
        <v>0</v>
      </c>
      <c r="V590" s="6">
        <f t="shared" si="491"/>
        <v>0</v>
      </c>
      <c r="W590" s="6">
        <f t="shared" si="491"/>
        <v>0</v>
      </c>
      <c r="X590" s="6">
        <f t="shared" si="491"/>
        <v>0</v>
      </c>
      <c r="Y590" s="6">
        <f t="shared" si="491"/>
        <v>0</v>
      </c>
    </row>
    <row r="591" spans="1:25" ht="12.75" customHeight="1">
      <c r="A591" s="2" t="s">
        <v>3</v>
      </c>
      <c r="B591" t="s">
        <v>12</v>
      </c>
      <c r="E591" s="6">
        <f aca="true" t="shared" si="492" ref="E591:P591">E28*E573</f>
        <v>0</v>
      </c>
      <c r="F591" s="6">
        <f t="shared" si="492"/>
        <v>0</v>
      </c>
      <c r="G591" s="6">
        <f t="shared" si="492"/>
        <v>0</v>
      </c>
      <c r="H591" s="6">
        <f t="shared" si="492"/>
        <v>0</v>
      </c>
      <c r="I591" s="6">
        <f t="shared" si="492"/>
        <v>0</v>
      </c>
      <c r="J591" s="6">
        <f t="shared" si="492"/>
        <v>0</v>
      </c>
      <c r="K591" s="6">
        <f t="shared" si="492"/>
        <v>0</v>
      </c>
      <c r="L591" s="6">
        <f t="shared" si="492"/>
        <v>0</v>
      </c>
      <c r="M591" s="6">
        <f t="shared" si="492"/>
        <v>0</v>
      </c>
      <c r="N591" s="6">
        <f t="shared" si="492"/>
        <v>0</v>
      </c>
      <c r="O591" s="6">
        <f t="shared" si="492"/>
        <v>0</v>
      </c>
      <c r="P591" s="6">
        <f t="shared" si="492"/>
        <v>0</v>
      </c>
      <c r="Q591" s="6">
        <f t="shared" si="478"/>
        <v>0</v>
      </c>
      <c r="R591" s="6">
        <f t="shared" si="478"/>
        <v>0</v>
      </c>
      <c r="S591" s="6">
        <f t="shared" si="478"/>
        <v>0</v>
      </c>
      <c r="T591" s="6">
        <f aca="true" t="shared" si="493" ref="T591:Y591">T28*T573</f>
        <v>0</v>
      </c>
      <c r="U591" s="6">
        <f t="shared" si="493"/>
        <v>0</v>
      </c>
      <c r="V591" s="6">
        <f t="shared" si="493"/>
        <v>0</v>
      </c>
      <c r="W591" s="6">
        <f t="shared" si="493"/>
        <v>0</v>
      </c>
      <c r="X591" s="6">
        <f t="shared" si="493"/>
        <v>0</v>
      </c>
      <c r="Y591" s="6">
        <f t="shared" si="493"/>
        <v>0</v>
      </c>
    </row>
    <row r="592" spans="1:25" ht="12.75" customHeight="1">
      <c r="A592" s="2" t="s">
        <v>4</v>
      </c>
      <c r="B592" t="s">
        <v>13</v>
      </c>
      <c r="E592" s="6">
        <f aca="true" t="shared" si="494" ref="E592:P592">E29*E574</f>
        <v>0</v>
      </c>
      <c r="F592" s="6">
        <f t="shared" si="494"/>
        <v>0</v>
      </c>
      <c r="G592" s="6">
        <f t="shared" si="494"/>
        <v>0</v>
      </c>
      <c r="H592" s="6">
        <f t="shared" si="494"/>
        <v>0</v>
      </c>
      <c r="I592" s="6">
        <f t="shared" si="494"/>
        <v>0</v>
      </c>
      <c r="J592" s="6">
        <f t="shared" si="494"/>
        <v>0</v>
      </c>
      <c r="K592" s="6">
        <f t="shared" si="494"/>
        <v>0</v>
      </c>
      <c r="L592" s="6">
        <f t="shared" si="494"/>
        <v>0</v>
      </c>
      <c r="M592" s="6">
        <f t="shared" si="494"/>
        <v>0</v>
      </c>
      <c r="N592" s="6">
        <f t="shared" si="494"/>
        <v>0</v>
      </c>
      <c r="O592" s="6">
        <f t="shared" si="494"/>
        <v>0</v>
      </c>
      <c r="P592" s="6">
        <f t="shared" si="494"/>
        <v>0</v>
      </c>
      <c r="Q592" s="6">
        <f t="shared" si="478"/>
        <v>0</v>
      </c>
      <c r="R592" s="6">
        <f t="shared" si="478"/>
        <v>0</v>
      </c>
      <c r="S592" s="6">
        <f t="shared" si="478"/>
        <v>0</v>
      </c>
      <c r="T592" s="6">
        <f aca="true" t="shared" si="495" ref="T592:Y592">T29*T574</f>
        <v>0</v>
      </c>
      <c r="U592" s="6">
        <f t="shared" si="495"/>
        <v>0</v>
      </c>
      <c r="V592" s="6">
        <f t="shared" si="495"/>
        <v>0</v>
      </c>
      <c r="W592" s="6">
        <f t="shared" si="495"/>
        <v>0</v>
      </c>
      <c r="X592" s="6">
        <f t="shared" si="495"/>
        <v>0</v>
      </c>
      <c r="Y592" s="6">
        <f t="shared" si="495"/>
        <v>0</v>
      </c>
    </row>
    <row r="593" spans="1:25" ht="12.75" customHeight="1">
      <c r="A593" s="2" t="s">
        <v>5</v>
      </c>
      <c r="B593" t="s">
        <v>14</v>
      </c>
      <c r="E593" s="6">
        <f aca="true" t="shared" si="496" ref="E593:P593">E30*E575</f>
        <v>0</v>
      </c>
      <c r="F593" s="6">
        <f t="shared" si="496"/>
        <v>0</v>
      </c>
      <c r="G593" s="6">
        <f t="shared" si="496"/>
        <v>0</v>
      </c>
      <c r="H593" s="6">
        <f t="shared" si="496"/>
        <v>0</v>
      </c>
      <c r="I593" s="6">
        <f t="shared" si="496"/>
        <v>0</v>
      </c>
      <c r="J593" s="6">
        <f t="shared" si="496"/>
        <v>0</v>
      </c>
      <c r="K593" s="6">
        <f t="shared" si="496"/>
        <v>0</v>
      </c>
      <c r="L593" s="6">
        <f t="shared" si="496"/>
        <v>0</v>
      </c>
      <c r="M593" s="6">
        <f t="shared" si="496"/>
        <v>0</v>
      </c>
      <c r="N593" s="6">
        <f t="shared" si="496"/>
        <v>0</v>
      </c>
      <c r="O593" s="6">
        <f t="shared" si="496"/>
        <v>0</v>
      </c>
      <c r="P593" s="6">
        <f t="shared" si="496"/>
        <v>0</v>
      </c>
      <c r="Q593" s="6">
        <f t="shared" si="478"/>
        <v>0</v>
      </c>
      <c r="R593" s="6">
        <f t="shared" si="478"/>
        <v>0</v>
      </c>
      <c r="S593" s="6">
        <f t="shared" si="478"/>
        <v>0</v>
      </c>
      <c r="T593" s="6">
        <f aca="true" t="shared" si="497" ref="T593:Y593">T30*T575</f>
        <v>0</v>
      </c>
      <c r="U593" s="6">
        <f t="shared" si="497"/>
        <v>0</v>
      </c>
      <c r="V593" s="6">
        <f t="shared" si="497"/>
        <v>0</v>
      </c>
      <c r="W593" s="6">
        <f t="shared" si="497"/>
        <v>0</v>
      </c>
      <c r="X593" s="6">
        <f t="shared" si="497"/>
        <v>0</v>
      </c>
      <c r="Y593" s="6">
        <f t="shared" si="497"/>
        <v>0</v>
      </c>
    </row>
    <row r="594" spans="1:25" ht="12.75" customHeight="1">
      <c r="A594" s="2" t="s">
        <v>6</v>
      </c>
      <c r="B594" t="s">
        <v>15</v>
      </c>
      <c r="E594" s="6">
        <f aca="true" t="shared" si="498" ref="E594:P594">E31*E576</f>
        <v>0</v>
      </c>
      <c r="F594" s="6">
        <f t="shared" si="498"/>
        <v>0</v>
      </c>
      <c r="G594" s="6">
        <f t="shared" si="498"/>
        <v>0</v>
      </c>
      <c r="H594" s="6">
        <f t="shared" si="498"/>
        <v>0</v>
      </c>
      <c r="I594" s="6">
        <f t="shared" si="498"/>
        <v>0</v>
      </c>
      <c r="J594" s="6">
        <f t="shared" si="498"/>
        <v>0</v>
      </c>
      <c r="K594" s="6">
        <f t="shared" si="498"/>
        <v>0</v>
      </c>
      <c r="L594" s="6">
        <f t="shared" si="498"/>
        <v>0</v>
      </c>
      <c r="M594" s="6">
        <f t="shared" si="498"/>
        <v>0</v>
      </c>
      <c r="N594" s="6">
        <f t="shared" si="498"/>
        <v>0</v>
      </c>
      <c r="O594" s="6">
        <f t="shared" si="498"/>
        <v>0</v>
      </c>
      <c r="P594" s="6">
        <f t="shared" si="498"/>
        <v>0</v>
      </c>
      <c r="Q594" s="6">
        <f t="shared" si="478"/>
        <v>0</v>
      </c>
      <c r="R594" s="6">
        <f t="shared" si="478"/>
        <v>0</v>
      </c>
      <c r="S594" s="6">
        <f t="shared" si="478"/>
        <v>0</v>
      </c>
      <c r="T594" s="6">
        <f aca="true" t="shared" si="499" ref="T594:Y594">T31*T576</f>
        <v>0</v>
      </c>
      <c r="U594" s="6">
        <f t="shared" si="499"/>
        <v>0</v>
      </c>
      <c r="V594" s="6">
        <f t="shared" si="499"/>
        <v>0</v>
      </c>
      <c r="W594" s="6">
        <f t="shared" si="499"/>
        <v>0</v>
      </c>
      <c r="X594" s="6">
        <f t="shared" si="499"/>
        <v>0</v>
      </c>
      <c r="Y594" s="6">
        <f t="shared" si="499"/>
        <v>0</v>
      </c>
    </row>
    <row r="595" spans="1:25" ht="12.75" customHeight="1">
      <c r="A595" s="2" t="s">
        <v>7</v>
      </c>
      <c r="B595" t="s">
        <v>16</v>
      </c>
      <c r="E595" s="6">
        <f aca="true" t="shared" si="500" ref="E595:P595">E32*E577</f>
        <v>0</v>
      </c>
      <c r="F595" s="6">
        <f t="shared" si="500"/>
        <v>0</v>
      </c>
      <c r="G595" s="6">
        <f t="shared" si="500"/>
        <v>0</v>
      </c>
      <c r="H595" s="6">
        <f t="shared" si="500"/>
        <v>0</v>
      </c>
      <c r="I595" s="6">
        <f t="shared" si="500"/>
        <v>0</v>
      </c>
      <c r="J595" s="6">
        <f t="shared" si="500"/>
        <v>0</v>
      </c>
      <c r="K595" s="6">
        <f t="shared" si="500"/>
        <v>0</v>
      </c>
      <c r="L595" s="6">
        <f t="shared" si="500"/>
        <v>0</v>
      </c>
      <c r="M595" s="6">
        <f t="shared" si="500"/>
        <v>0</v>
      </c>
      <c r="N595" s="6">
        <f t="shared" si="500"/>
        <v>0</v>
      </c>
      <c r="O595" s="6">
        <f t="shared" si="500"/>
        <v>0</v>
      </c>
      <c r="P595" s="6">
        <f t="shared" si="500"/>
        <v>0</v>
      </c>
      <c r="Q595" s="6">
        <f t="shared" si="478"/>
        <v>0</v>
      </c>
      <c r="R595" s="6">
        <f t="shared" si="478"/>
        <v>0</v>
      </c>
      <c r="S595" s="6">
        <f t="shared" si="478"/>
        <v>0</v>
      </c>
      <c r="T595" s="6">
        <f aca="true" t="shared" si="501" ref="T595:Y595">T32*T577</f>
        <v>0</v>
      </c>
      <c r="U595" s="6">
        <f t="shared" si="501"/>
        <v>0</v>
      </c>
      <c r="V595" s="6">
        <f t="shared" si="501"/>
        <v>0</v>
      </c>
      <c r="W595" s="6">
        <f t="shared" si="501"/>
        <v>0</v>
      </c>
      <c r="X595" s="6">
        <f t="shared" si="501"/>
        <v>0</v>
      </c>
      <c r="Y595" s="6">
        <f t="shared" si="501"/>
        <v>0</v>
      </c>
    </row>
    <row r="596" spans="1:25" ht="12.75" customHeight="1">
      <c r="A596" s="2" t="s">
        <v>8</v>
      </c>
      <c r="B596" t="s">
        <v>17</v>
      </c>
      <c r="E596" s="6">
        <f aca="true" t="shared" si="502" ref="E596:P596">E33*E578</f>
        <v>0</v>
      </c>
      <c r="F596" s="6">
        <f t="shared" si="502"/>
        <v>0</v>
      </c>
      <c r="G596" s="6">
        <f t="shared" si="502"/>
        <v>0</v>
      </c>
      <c r="H596" s="6">
        <f t="shared" si="502"/>
        <v>0</v>
      </c>
      <c r="I596" s="6">
        <f t="shared" si="502"/>
        <v>0</v>
      </c>
      <c r="J596" s="6">
        <f t="shared" si="502"/>
        <v>0</v>
      </c>
      <c r="K596" s="6">
        <f t="shared" si="502"/>
        <v>0</v>
      </c>
      <c r="L596" s="6">
        <f t="shared" si="502"/>
        <v>0</v>
      </c>
      <c r="M596" s="6">
        <f t="shared" si="502"/>
        <v>0</v>
      </c>
      <c r="N596" s="6">
        <f t="shared" si="502"/>
        <v>0</v>
      </c>
      <c r="O596" s="6">
        <f t="shared" si="502"/>
        <v>0</v>
      </c>
      <c r="P596" s="6">
        <f t="shared" si="502"/>
        <v>0</v>
      </c>
      <c r="Q596" s="6">
        <f t="shared" si="478"/>
        <v>0</v>
      </c>
      <c r="R596" s="6">
        <f t="shared" si="478"/>
        <v>0</v>
      </c>
      <c r="S596" s="6">
        <f t="shared" si="478"/>
        <v>0</v>
      </c>
      <c r="T596" s="6">
        <f aca="true" t="shared" si="503" ref="T596:Y596">T33*T578</f>
        <v>0</v>
      </c>
      <c r="U596" s="6">
        <f t="shared" si="503"/>
        <v>0</v>
      </c>
      <c r="V596" s="6">
        <f t="shared" si="503"/>
        <v>0</v>
      </c>
      <c r="W596" s="6">
        <f t="shared" si="503"/>
        <v>0</v>
      </c>
      <c r="X596" s="6">
        <f t="shared" si="503"/>
        <v>0</v>
      </c>
      <c r="Y596" s="6">
        <f t="shared" si="503"/>
        <v>0</v>
      </c>
    </row>
    <row r="597" spans="1:25" ht="12.75" customHeight="1">
      <c r="A597" s="2" t="s">
        <v>28</v>
      </c>
      <c r="B597" t="s">
        <v>18</v>
      </c>
      <c r="E597" s="6">
        <f aca="true" t="shared" si="504" ref="E597:P597">E34*E579</f>
        <v>0</v>
      </c>
      <c r="F597" s="6">
        <f t="shared" si="504"/>
        <v>0</v>
      </c>
      <c r="G597" s="6">
        <f t="shared" si="504"/>
        <v>0</v>
      </c>
      <c r="H597" s="6">
        <f t="shared" si="504"/>
        <v>0</v>
      </c>
      <c r="I597" s="6">
        <f t="shared" si="504"/>
        <v>0</v>
      </c>
      <c r="J597" s="6">
        <f t="shared" si="504"/>
        <v>0</v>
      </c>
      <c r="K597" s="6">
        <f t="shared" si="504"/>
        <v>0</v>
      </c>
      <c r="L597" s="6">
        <f t="shared" si="504"/>
        <v>0</v>
      </c>
      <c r="M597" s="6">
        <f t="shared" si="504"/>
        <v>0</v>
      </c>
      <c r="N597" s="6">
        <f t="shared" si="504"/>
        <v>0</v>
      </c>
      <c r="O597" s="6">
        <f t="shared" si="504"/>
        <v>0</v>
      </c>
      <c r="P597" s="6">
        <f t="shared" si="504"/>
        <v>0</v>
      </c>
      <c r="Q597" s="6">
        <f t="shared" si="478"/>
        <v>0</v>
      </c>
      <c r="R597" s="6">
        <f t="shared" si="478"/>
        <v>0</v>
      </c>
      <c r="S597" s="6">
        <f t="shared" si="478"/>
        <v>0</v>
      </c>
      <c r="T597" s="6">
        <f aca="true" t="shared" si="505" ref="T597:Y597">T34*T579</f>
        <v>0</v>
      </c>
      <c r="U597" s="6">
        <f t="shared" si="505"/>
        <v>0</v>
      </c>
      <c r="V597" s="6">
        <f t="shared" si="505"/>
        <v>0</v>
      </c>
      <c r="W597" s="6">
        <f t="shared" si="505"/>
        <v>0</v>
      </c>
      <c r="X597" s="6">
        <f t="shared" si="505"/>
        <v>0</v>
      </c>
      <c r="Y597" s="6">
        <f t="shared" si="505"/>
        <v>0</v>
      </c>
    </row>
    <row r="598" spans="1:25" ht="12.75" customHeight="1">
      <c r="A598" s="2" t="s">
        <v>29</v>
      </c>
      <c r="E598" s="6">
        <f aca="true" t="shared" si="506" ref="E598:P598">E35*E580</f>
        <v>0</v>
      </c>
      <c r="F598" s="6">
        <f t="shared" si="506"/>
        <v>0</v>
      </c>
      <c r="G598" s="6">
        <f t="shared" si="506"/>
        <v>0</v>
      </c>
      <c r="H598" s="6">
        <f t="shared" si="506"/>
        <v>0</v>
      </c>
      <c r="I598" s="6">
        <f t="shared" si="506"/>
        <v>0</v>
      </c>
      <c r="J598" s="6">
        <f t="shared" si="506"/>
        <v>0</v>
      </c>
      <c r="K598" s="6">
        <f t="shared" si="506"/>
        <v>237.762</v>
      </c>
      <c r="L598" s="6">
        <f t="shared" si="506"/>
        <v>176.91393367999058</v>
      </c>
      <c r="M598" s="6">
        <f t="shared" si="506"/>
        <v>60.96427420467076</v>
      </c>
      <c r="N598" s="6">
        <f t="shared" si="506"/>
        <v>26.70180595470725</v>
      </c>
      <c r="O598" s="6">
        <f t="shared" si="506"/>
        <v>41.15331404611259</v>
      </c>
      <c r="P598" s="6">
        <f t="shared" si="506"/>
        <v>111.92460828402034</v>
      </c>
      <c r="Q598" s="6">
        <f t="shared" si="478"/>
        <v>184.9296017303269</v>
      </c>
      <c r="R598" s="6">
        <f t="shared" si="478"/>
        <v>0</v>
      </c>
      <c r="S598" s="6">
        <f t="shared" si="478"/>
        <v>0</v>
      </c>
      <c r="T598" s="6">
        <f aca="true" t="shared" si="507" ref="T598:Y598">T35*T580</f>
        <v>0</v>
      </c>
      <c r="U598" s="6">
        <f t="shared" si="507"/>
        <v>0</v>
      </c>
      <c r="V598" s="6">
        <f t="shared" si="507"/>
        <v>0</v>
      </c>
      <c r="W598" s="6">
        <f t="shared" si="507"/>
        <v>0</v>
      </c>
      <c r="X598" s="6">
        <f t="shared" si="507"/>
        <v>0</v>
      </c>
      <c r="Y598" s="6">
        <f t="shared" si="507"/>
        <v>0</v>
      </c>
    </row>
    <row r="599" ht="12.75" customHeight="1"/>
    <row r="600" ht="12.75" customHeight="1">
      <c r="E600" s="9" t="s">
        <v>24</v>
      </c>
    </row>
    <row r="601" ht="12.75" customHeight="1"/>
    <row r="602" spans="1:25" ht="12.75" customHeight="1">
      <c r="A602" s="1" t="s">
        <v>30</v>
      </c>
      <c r="B602" t="s">
        <v>31</v>
      </c>
      <c r="E602" s="10">
        <f aca="true" t="shared" si="508" ref="E602:O616">E584+E566</f>
        <v>0</v>
      </c>
      <c r="F602" s="10">
        <f t="shared" si="508"/>
        <v>0</v>
      </c>
      <c r="G602" s="10">
        <f t="shared" si="508"/>
        <v>0</v>
      </c>
      <c r="H602" s="10">
        <f t="shared" si="508"/>
        <v>0</v>
      </c>
      <c r="I602" s="10">
        <f t="shared" si="508"/>
        <v>0</v>
      </c>
      <c r="J602" s="10">
        <f t="shared" si="508"/>
        <v>0</v>
      </c>
      <c r="K602" s="10">
        <f t="shared" si="508"/>
        <v>0</v>
      </c>
      <c r="L602" s="10">
        <f t="shared" si="508"/>
        <v>0</v>
      </c>
      <c r="M602" s="10">
        <f t="shared" si="508"/>
        <v>0</v>
      </c>
      <c r="N602" s="10">
        <f t="shared" si="508"/>
        <v>0</v>
      </c>
      <c r="O602" s="10">
        <f t="shared" si="508"/>
        <v>0</v>
      </c>
      <c r="P602" s="10">
        <f aca="true" t="shared" si="509" ref="P602:S616">P584+P566</f>
        <v>0</v>
      </c>
      <c r="Q602" s="10">
        <f t="shared" si="509"/>
        <v>0</v>
      </c>
      <c r="R602" s="10">
        <f t="shared" si="509"/>
        <v>0</v>
      </c>
      <c r="S602" s="10">
        <f t="shared" si="509"/>
        <v>0</v>
      </c>
      <c r="T602" s="10">
        <f aca="true" t="shared" si="510" ref="T602:Y602">T584+T566</f>
        <v>0</v>
      </c>
      <c r="U602" s="10">
        <f t="shared" si="510"/>
        <v>0</v>
      </c>
      <c r="V602" s="10">
        <f t="shared" si="510"/>
        <v>0</v>
      </c>
      <c r="W602" s="10">
        <f t="shared" si="510"/>
        <v>0</v>
      </c>
      <c r="X602" s="10">
        <f t="shared" si="510"/>
        <v>0</v>
      </c>
      <c r="Y602" s="10">
        <f t="shared" si="510"/>
        <v>0</v>
      </c>
    </row>
    <row r="603" spans="1:25" ht="12.75" customHeight="1">
      <c r="A603" s="1" t="s">
        <v>40</v>
      </c>
      <c r="B603" t="s">
        <v>45</v>
      </c>
      <c r="E603" s="10">
        <f t="shared" si="508"/>
        <v>0</v>
      </c>
      <c r="F603" s="10">
        <f t="shared" si="508"/>
        <v>0</v>
      </c>
      <c r="G603" s="10">
        <f t="shared" si="508"/>
        <v>0</v>
      </c>
      <c r="H603" s="10">
        <f t="shared" si="508"/>
        <v>0</v>
      </c>
      <c r="I603" s="10">
        <f t="shared" si="508"/>
        <v>0</v>
      </c>
      <c r="J603" s="10">
        <f t="shared" si="508"/>
        <v>0</v>
      </c>
      <c r="K603" s="10">
        <f t="shared" si="508"/>
        <v>30358.125</v>
      </c>
      <c r="L603" s="10">
        <f t="shared" si="508"/>
        <v>24097.629335787682</v>
      </c>
      <c r="M603" s="10">
        <f t="shared" si="508"/>
        <v>20459.97990353723</v>
      </c>
      <c r="N603" s="10">
        <f t="shared" si="508"/>
        <v>24211.491691014762</v>
      </c>
      <c r="O603" s="10">
        <f t="shared" si="508"/>
        <v>25767.16510094437</v>
      </c>
      <c r="P603" s="10">
        <f t="shared" si="509"/>
        <v>24978.523460063345</v>
      </c>
      <c r="Q603" s="10">
        <f t="shared" si="509"/>
        <v>27502.59394585753</v>
      </c>
      <c r="R603" s="10">
        <f t="shared" si="509"/>
        <v>24937.67280672857</v>
      </c>
      <c r="S603" s="10">
        <f t="shared" si="509"/>
        <v>23723.21783042525</v>
      </c>
      <c r="T603" s="10">
        <f aca="true" t="shared" si="511" ref="T603:Y603">T585+T567</f>
        <v>22508.76285412193</v>
      </c>
      <c r="U603" s="10">
        <f t="shared" si="511"/>
        <v>21294.307877818614</v>
      </c>
      <c r="V603" s="10">
        <f t="shared" si="511"/>
        <v>20079.852901515293</v>
      </c>
      <c r="W603" s="10">
        <f t="shared" si="511"/>
        <v>18865.397925211975</v>
      </c>
      <c r="X603" s="10">
        <f t="shared" si="511"/>
        <v>17650.942948908658</v>
      </c>
      <c r="Y603" s="10">
        <f t="shared" si="511"/>
        <v>17650.942948908658</v>
      </c>
    </row>
    <row r="604" spans="1:25" ht="12.75" customHeight="1">
      <c r="A604" s="1" t="s">
        <v>41</v>
      </c>
      <c r="B604" t="s">
        <v>44</v>
      </c>
      <c r="E604" s="10">
        <f t="shared" si="508"/>
        <v>0</v>
      </c>
      <c r="F604" s="10">
        <f t="shared" si="508"/>
        <v>0</v>
      </c>
      <c r="G604" s="10">
        <f t="shared" si="508"/>
        <v>0</v>
      </c>
      <c r="H604" s="10">
        <f t="shared" si="508"/>
        <v>0</v>
      </c>
      <c r="I604" s="10">
        <f t="shared" si="508"/>
        <v>0</v>
      </c>
      <c r="J604" s="10">
        <f t="shared" si="508"/>
        <v>0</v>
      </c>
      <c r="K604" s="10">
        <f t="shared" si="508"/>
        <v>16445.3625</v>
      </c>
      <c r="L604" s="10">
        <f t="shared" si="508"/>
        <v>19269.088070331105</v>
      </c>
      <c r="M604" s="10">
        <f t="shared" si="508"/>
        <v>13382.120038487388</v>
      </c>
      <c r="N604" s="10">
        <f t="shared" si="508"/>
        <v>30169.332144658816</v>
      </c>
      <c r="O604" s="10">
        <f t="shared" si="508"/>
        <v>22713.10722297273</v>
      </c>
      <c r="P604" s="10">
        <f t="shared" si="509"/>
        <v>23856.023754889306</v>
      </c>
      <c r="Q604" s="10">
        <f t="shared" si="509"/>
        <v>25922.829033535192</v>
      </c>
      <c r="R604" s="10">
        <f t="shared" si="509"/>
        <v>24937.67280672857</v>
      </c>
      <c r="S604" s="10">
        <f t="shared" si="509"/>
        <v>23723.21783042525</v>
      </c>
      <c r="T604" s="10">
        <f aca="true" t="shared" si="512" ref="T604:Y604">T586+T568</f>
        <v>22508.76285412193</v>
      </c>
      <c r="U604" s="10">
        <f t="shared" si="512"/>
        <v>21294.307877818614</v>
      </c>
      <c r="V604" s="10">
        <f t="shared" si="512"/>
        <v>20079.852901515293</v>
      </c>
      <c r="W604" s="10">
        <f t="shared" si="512"/>
        <v>18865.397925211975</v>
      </c>
      <c r="X604" s="10">
        <f t="shared" si="512"/>
        <v>17650.942948908658</v>
      </c>
      <c r="Y604" s="10">
        <f t="shared" si="512"/>
        <v>17650.942948908658</v>
      </c>
    </row>
    <row r="605" spans="1:25" ht="12.75" customHeight="1">
      <c r="A605" s="1" t="s">
        <v>42</v>
      </c>
      <c r="B605" t="s">
        <v>43</v>
      </c>
      <c r="E605" s="10">
        <f t="shared" si="508"/>
        <v>0</v>
      </c>
      <c r="F605" s="10">
        <f t="shared" si="508"/>
        <v>0</v>
      </c>
      <c r="G605" s="10">
        <f t="shared" si="508"/>
        <v>0</v>
      </c>
      <c r="H605" s="10">
        <f t="shared" si="508"/>
        <v>0</v>
      </c>
      <c r="I605" s="10">
        <f t="shared" si="508"/>
        <v>0</v>
      </c>
      <c r="J605" s="10">
        <f t="shared" si="508"/>
        <v>0</v>
      </c>
      <c r="K605" s="10">
        <f t="shared" si="508"/>
        <v>37925.2125</v>
      </c>
      <c r="L605" s="10">
        <f t="shared" si="508"/>
        <v>24694.23657616535</v>
      </c>
      <c r="M605" s="10">
        <f t="shared" si="508"/>
        <v>20469.21691478036</v>
      </c>
      <c r="N605" s="10">
        <f t="shared" si="508"/>
        <v>23471.629151019748</v>
      </c>
      <c r="O605" s="10">
        <f t="shared" si="508"/>
        <v>25375.559803996566</v>
      </c>
      <c r="P605" s="10">
        <f t="shared" si="509"/>
        <v>26821.468110587186</v>
      </c>
      <c r="Q605" s="10">
        <f t="shared" si="509"/>
        <v>26259.15079897713</v>
      </c>
      <c r="R605" s="10">
        <f t="shared" si="509"/>
        <v>24937.67280672857</v>
      </c>
      <c r="S605" s="10">
        <f t="shared" si="509"/>
        <v>23723.21783042525</v>
      </c>
      <c r="T605" s="10">
        <f aca="true" t="shared" si="513" ref="T605:Y605">T587+T569</f>
        <v>22508.76285412193</v>
      </c>
      <c r="U605" s="10">
        <f t="shared" si="513"/>
        <v>21294.307877818614</v>
      </c>
      <c r="V605" s="10">
        <f t="shared" si="513"/>
        <v>20079.852901515293</v>
      </c>
      <c r="W605" s="10">
        <f t="shared" si="513"/>
        <v>18865.397925211975</v>
      </c>
      <c r="X605" s="10">
        <f t="shared" si="513"/>
        <v>17650.942948908658</v>
      </c>
      <c r="Y605" s="10">
        <f t="shared" si="513"/>
        <v>17650.942948908658</v>
      </c>
    </row>
    <row r="606" spans="1:25" ht="12.75" customHeight="1">
      <c r="A606" s="1" t="s">
        <v>0</v>
      </c>
      <c r="B606" t="s">
        <v>9</v>
      </c>
      <c r="E606" s="10">
        <f t="shared" si="508"/>
        <v>0</v>
      </c>
      <c r="F606" s="10">
        <f t="shared" si="508"/>
        <v>0</v>
      </c>
      <c r="G606" s="10">
        <f t="shared" si="508"/>
        <v>0</v>
      </c>
      <c r="H606" s="10">
        <f t="shared" si="508"/>
        <v>0</v>
      </c>
      <c r="I606" s="10">
        <f t="shared" si="508"/>
        <v>0</v>
      </c>
      <c r="J606" s="10">
        <f t="shared" si="508"/>
        <v>0</v>
      </c>
      <c r="K606" s="10">
        <f t="shared" si="508"/>
        <v>21466.3365</v>
      </c>
      <c r="L606" s="10">
        <f t="shared" si="508"/>
        <v>24086.38660379123</v>
      </c>
      <c r="M606" s="10">
        <f t="shared" si="508"/>
        <v>20410.28478304918</v>
      </c>
      <c r="N606" s="10">
        <f t="shared" si="508"/>
        <v>16230.247719469555</v>
      </c>
      <c r="O606" s="10">
        <f t="shared" si="508"/>
        <v>19875.10424374317</v>
      </c>
      <c r="P606" s="10">
        <f t="shared" si="509"/>
        <v>19951.212151093394</v>
      </c>
      <c r="Q606" s="10">
        <f t="shared" si="509"/>
        <v>20887.85535855571</v>
      </c>
      <c r="R606" s="10">
        <f t="shared" si="509"/>
        <v>20947.645157651998</v>
      </c>
      <c r="S606" s="10">
        <f t="shared" si="509"/>
        <v>19927.502977557207</v>
      </c>
      <c r="T606" s="10">
        <f aca="true" t="shared" si="514" ref="T606:Y606">T588+T570</f>
        <v>18907.36079746242</v>
      </c>
      <c r="U606" s="10">
        <f t="shared" si="514"/>
        <v>17887.218617367635</v>
      </c>
      <c r="V606" s="10">
        <f t="shared" si="514"/>
        <v>16867.076437272844</v>
      </c>
      <c r="W606" s="10">
        <f t="shared" si="514"/>
        <v>15846.934257178058</v>
      </c>
      <c r="X606" s="10">
        <f t="shared" si="514"/>
        <v>14826.792077083272</v>
      </c>
      <c r="Y606" s="10">
        <f t="shared" si="514"/>
        <v>14826.792077083272</v>
      </c>
    </row>
    <row r="607" spans="1:25" ht="12.75" customHeight="1">
      <c r="A607" s="2" t="s">
        <v>1</v>
      </c>
      <c r="B607" t="s">
        <v>10</v>
      </c>
      <c r="E607" s="10">
        <f t="shared" si="508"/>
        <v>0</v>
      </c>
      <c r="F607" s="10">
        <f t="shared" si="508"/>
        <v>0</v>
      </c>
      <c r="G607" s="10">
        <f t="shared" si="508"/>
        <v>0</v>
      </c>
      <c r="H607" s="10">
        <f t="shared" si="508"/>
        <v>0</v>
      </c>
      <c r="I607" s="10">
        <f t="shared" si="508"/>
        <v>0</v>
      </c>
      <c r="J607" s="10">
        <f t="shared" si="508"/>
        <v>0</v>
      </c>
      <c r="K607" s="10">
        <f t="shared" si="508"/>
        <v>0</v>
      </c>
      <c r="L607" s="10">
        <f t="shared" si="508"/>
        <v>0</v>
      </c>
      <c r="M607" s="10">
        <f t="shared" si="508"/>
        <v>0</v>
      </c>
      <c r="N607" s="10">
        <f t="shared" si="508"/>
        <v>0</v>
      </c>
      <c r="O607" s="10">
        <f t="shared" si="508"/>
        <v>0</v>
      </c>
      <c r="P607" s="10">
        <f t="shared" si="509"/>
        <v>0</v>
      </c>
      <c r="Q607" s="10">
        <f t="shared" si="509"/>
        <v>0</v>
      </c>
      <c r="R607" s="10">
        <f t="shared" si="509"/>
        <v>0</v>
      </c>
      <c r="S607" s="10">
        <f t="shared" si="509"/>
        <v>0</v>
      </c>
      <c r="T607" s="10">
        <f aca="true" t="shared" si="515" ref="T607:Y607">T589+T571</f>
        <v>0</v>
      </c>
      <c r="U607" s="10">
        <f t="shared" si="515"/>
        <v>0</v>
      </c>
      <c r="V607" s="10">
        <f t="shared" si="515"/>
        <v>0</v>
      </c>
      <c r="W607" s="10">
        <f t="shared" si="515"/>
        <v>0</v>
      </c>
      <c r="X607" s="10">
        <f t="shared" si="515"/>
        <v>0</v>
      </c>
      <c r="Y607" s="10">
        <f t="shared" si="515"/>
        <v>0</v>
      </c>
    </row>
    <row r="608" spans="1:25" ht="12.75">
      <c r="A608" s="2" t="s">
        <v>2</v>
      </c>
      <c r="B608" t="s">
        <v>11</v>
      </c>
      <c r="E608" s="10">
        <f t="shared" si="508"/>
        <v>0</v>
      </c>
      <c r="F608" s="10">
        <f t="shared" si="508"/>
        <v>0</v>
      </c>
      <c r="G608" s="10">
        <f t="shared" si="508"/>
        <v>0</v>
      </c>
      <c r="H608" s="10">
        <f t="shared" si="508"/>
        <v>0</v>
      </c>
      <c r="I608" s="10">
        <f t="shared" si="508"/>
        <v>0</v>
      </c>
      <c r="J608" s="10">
        <f t="shared" si="508"/>
        <v>0</v>
      </c>
      <c r="K608" s="10">
        <f t="shared" si="508"/>
        <v>0</v>
      </c>
      <c r="L608" s="10">
        <f t="shared" si="508"/>
        <v>0</v>
      </c>
      <c r="M608" s="10">
        <f t="shared" si="508"/>
        <v>0</v>
      </c>
      <c r="N608" s="10">
        <f t="shared" si="508"/>
        <v>0</v>
      </c>
      <c r="O608" s="10">
        <f t="shared" si="508"/>
        <v>0</v>
      </c>
      <c r="P608" s="10">
        <f t="shared" si="509"/>
        <v>0</v>
      </c>
      <c r="Q608" s="10">
        <f t="shared" si="509"/>
        <v>0</v>
      </c>
      <c r="R608" s="10">
        <f t="shared" si="509"/>
        <v>0</v>
      </c>
      <c r="S608" s="10">
        <f t="shared" si="509"/>
        <v>0</v>
      </c>
      <c r="T608" s="10">
        <f aca="true" t="shared" si="516" ref="T608:Y608">T590+T572</f>
        <v>0</v>
      </c>
      <c r="U608" s="10">
        <f t="shared" si="516"/>
        <v>0</v>
      </c>
      <c r="V608" s="10">
        <f t="shared" si="516"/>
        <v>0</v>
      </c>
      <c r="W608" s="10">
        <f t="shared" si="516"/>
        <v>0</v>
      </c>
      <c r="X608" s="10">
        <f t="shared" si="516"/>
        <v>0</v>
      </c>
      <c r="Y608" s="10">
        <f t="shared" si="516"/>
        <v>0</v>
      </c>
    </row>
    <row r="609" spans="1:25" ht="12.75">
      <c r="A609" s="2" t="s">
        <v>3</v>
      </c>
      <c r="B609" t="s">
        <v>12</v>
      </c>
      <c r="E609" s="10">
        <f t="shared" si="508"/>
        <v>0</v>
      </c>
      <c r="F609" s="10">
        <f t="shared" si="508"/>
        <v>0</v>
      </c>
      <c r="G609" s="10">
        <f t="shared" si="508"/>
        <v>0</v>
      </c>
      <c r="H609" s="10">
        <f t="shared" si="508"/>
        <v>0</v>
      </c>
      <c r="I609" s="10">
        <f t="shared" si="508"/>
        <v>0</v>
      </c>
      <c r="J609" s="10">
        <f t="shared" si="508"/>
        <v>0</v>
      </c>
      <c r="K609" s="10">
        <f t="shared" si="508"/>
        <v>0</v>
      </c>
      <c r="L609" s="10">
        <f t="shared" si="508"/>
        <v>0</v>
      </c>
      <c r="M609" s="10">
        <f t="shared" si="508"/>
        <v>0</v>
      </c>
      <c r="N609" s="10">
        <f t="shared" si="508"/>
        <v>0</v>
      </c>
      <c r="O609" s="10">
        <f t="shared" si="508"/>
        <v>0</v>
      </c>
      <c r="P609" s="10">
        <f t="shared" si="509"/>
        <v>0</v>
      </c>
      <c r="Q609" s="10">
        <f t="shared" si="509"/>
        <v>0</v>
      </c>
      <c r="R609" s="10">
        <f t="shared" si="509"/>
        <v>0</v>
      </c>
      <c r="S609" s="10">
        <f t="shared" si="509"/>
        <v>0</v>
      </c>
      <c r="T609" s="10">
        <f aca="true" t="shared" si="517" ref="T609:Y609">T591+T573</f>
        <v>0</v>
      </c>
      <c r="U609" s="10">
        <f t="shared" si="517"/>
        <v>0</v>
      </c>
      <c r="V609" s="10">
        <f t="shared" si="517"/>
        <v>0</v>
      </c>
      <c r="W609" s="10">
        <f t="shared" si="517"/>
        <v>0</v>
      </c>
      <c r="X609" s="10">
        <f t="shared" si="517"/>
        <v>0</v>
      </c>
      <c r="Y609" s="10">
        <f t="shared" si="517"/>
        <v>0</v>
      </c>
    </row>
    <row r="610" spans="1:25" ht="12.75">
      <c r="A610" s="2" t="s">
        <v>4</v>
      </c>
      <c r="B610" t="s">
        <v>13</v>
      </c>
      <c r="E610" s="10">
        <f t="shared" si="508"/>
        <v>0</v>
      </c>
      <c r="F610" s="10">
        <f t="shared" si="508"/>
        <v>0</v>
      </c>
      <c r="G610" s="10">
        <f t="shared" si="508"/>
        <v>0</v>
      </c>
      <c r="H610" s="10">
        <f t="shared" si="508"/>
        <v>0</v>
      </c>
      <c r="I610" s="10">
        <f t="shared" si="508"/>
        <v>0</v>
      </c>
      <c r="J610" s="10">
        <f t="shared" si="508"/>
        <v>0</v>
      </c>
      <c r="K610" s="10">
        <f t="shared" si="508"/>
        <v>0</v>
      </c>
      <c r="L610" s="10">
        <f t="shared" si="508"/>
        <v>0</v>
      </c>
      <c r="M610" s="10">
        <f t="shared" si="508"/>
        <v>0</v>
      </c>
      <c r="N610" s="10">
        <f t="shared" si="508"/>
        <v>0</v>
      </c>
      <c r="O610" s="10">
        <f t="shared" si="508"/>
        <v>0</v>
      </c>
      <c r="P610" s="10">
        <f t="shared" si="509"/>
        <v>0</v>
      </c>
      <c r="Q610" s="10">
        <f t="shared" si="509"/>
        <v>0</v>
      </c>
      <c r="R610" s="10">
        <f t="shared" si="509"/>
        <v>0</v>
      </c>
      <c r="S610" s="10">
        <f t="shared" si="509"/>
        <v>0</v>
      </c>
      <c r="T610" s="10">
        <f aca="true" t="shared" si="518" ref="T610:Y610">T592+T574</f>
        <v>0</v>
      </c>
      <c r="U610" s="10">
        <f t="shared" si="518"/>
        <v>0</v>
      </c>
      <c r="V610" s="10">
        <f t="shared" si="518"/>
        <v>0</v>
      </c>
      <c r="W610" s="10">
        <f t="shared" si="518"/>
        <v>0</v>
      </c>
      <c r="X610" s="10">
        <f t="shared" si="518"/>
        <v>0</v>
      </c>
      <c r="Y610" s="10">
        <f t="shared" si="518"/>
        <v>0</v>
      </c>
    </row>
    <row r="611" spans="1:25" ht="12.75">
      <c r="A611" s="2" t="s">
        <v>5</v>
      </c>
      <c r="B611" t="s">
        <v>14</v>
      </c>
      <c r="E611" s="10">
        <f t="shared" si="508"/>
        <v>0</v>
      </c>
      <c r="F611" s="10">
        <f t="shared" si="508"/>
        <v>0</v>
      </c>
      <c r="G611" s="10">
        <f t="shared" si="508"/>
        <v>0</v>
      </c>
      <c r="H611" s="10">
        <f t="shared" si="508"/>
        <v>0</v>
      </c>
      <c r="I611" s="10">
        <f t="shared" si="508"/>
        <v>0</v>
      </c>
      <c r="J611" s="10">
        <f t="shared" si="508"/>
        <v>0</v>
      </c>
      <c r="K611" s="10">
        <f t="shared" si="508"/>
        <v>0</v>
      </c>
      <c r="L611" s="10">
        <f t="shared" si="508"/>
        <v>0</v>
      </c>
      <c r="M611" s="10">
        <f t="shared" si="508"/>
        <v>0</v>
      </c>
      <c r="N611" s="10">
        <f t="shared" si="508"/>
        <v>0</v>
      </c>
      <c r="O611" s="10">
        <f t="shared" si="508"/>
        <v>0</v>
      </c>
      <c r="P611" s="10">
        <f t="shared" si="509"/>
        <v>0</v>
      </c>
      <c r="Q611" s="10">
        <f t="shared" si="509"/>
        <v>0</v>
      </c>
      <c r="R611" s="10">
        <f t="shared" si="509"/>
        <v>0</v>
      </c>
      <c r="S611" s="10">
        <f t="shared" si="509"/>
        <v>0</v>
      </c>
      <c r="T611" s="10">
        <f aca="true" t="shared" si="519" ref="T611:Y611">T593+T575</f>
        <v>0</v>
      </c>
      <c r="U611" s="10">
        <f t="shared" si="519"/>
        <v>0</v>
      </c>
      <c r="V611" s="10">
        <f t="shared" si="519"/>
        <v>0</v>
      </c>
      <c r="W611" s="10">
        <f t="shared" si="519"/>
        <v>0</v>
      </c>
      <c r="X611" s="10">
        <f t="shared" si="519"/>
        <v>0</v>
      </c>
      <c r="Y611" s="10">
        <f t="shared" si="519"/>
        <v>0</v>
      </c>
    </row>
    <row r="612" spans="1:25" ht="12.75">
      <c r="A612" s="2" t="s">
        <v>6</v>
      </c>
      <c r="B612" t="s">
        <v>15</v>
      </c>
      <c r="E612" s="10">
        <f t="shared" si="508"/>
        <v>0</v>
      </c>
      <c r="F612" s="10">
        <f t="shared" si="508"/>
        <v>0</v>
      </c>
      <c r="G612" s="10">
        <f t="shared" si="508"/>
        <v>0</v>
      </c>
      <c r="H612" s="10">
        <f t="shared" si="508"/>
        <v>0</v>
      </c>
      <c r="I612" s="10">
        <f t="shared" si="508"/>
        <v>0</v>
      </c>
      <c r="J612" s="10">
        <f t="shared" si="508"/>
        <v>0</v>
      </c>
      <c r="K612" s="10">
        <f t="shared" si="508"/>
        <v>0</v>
      </c>
      <c r="L612" s="10">
        <f t="shared" si="508"/>
        <v>0</v>
      </c>
      <c r="M612" s="10">
        <f t="shared" si="508"/>
        <v>0</v>
      </c>
      <c r="N612" s="10">
        <f t="shared" si="508"/>
        <v>0</v>
      </c>
      <c r="O612" s="10">
        <f t="shared" si="508"/>
        <v>0</v>
      </c>
      <c r="P612" s="10">
        <f t="shared" si="509"/>
        <v>0</v>
      </c>
      <c r="Q612" s="10">
        <f t="shared" si="509"/>
        <v>0</v>
      </c>
      <c r="R612" s="10">
        <f t="shared" si="509"/>
        <v>0</v>
      </c>
      <c r="S612" s="10">
        <f t="shared" si="509"/>
        <v>0</v>
      </c>
      <c r="T612" s="10">
        <f aca="true" t="shared" si="520" ref="T612:Y612">T594+T576</f>
        <v>0</v>
      </c>
      <c r="U612" s="10">
        <f t="shared" si="520"/>
        <v>0</v>
      </c>
      <c r="V612" s="10">
        <f t="shared" si="520"/>
        <v>0</v>
      </c>
      <c r="W612" s="10">
        <f t="shared" si="520"/>
        <v>0</v>
      </c>
      <c r="X612" s="10">
        <f t="shared" si="520"/>
        <v>0</v>
      </c>
      <c r="Y612" s="10">
        <f t="shared" si="520"/>
        <v>0</v>
      </c>
    </row>
    <row r="613" spans="1:25" ht="12.75">
      <c r="A613" s="2" t="s">
        <v>7</v>
      </c>
      <c r="B613" t="s">
        <v>16</v>
      </c>
      <c r="E613" s="10">
        <f t="shared" si="508"/>
        <v>0</v>
      </c>
      <c r="F613" s="10">
        <f t="shared" si="508"/>
        <v>0</v>
      </c>
      <c r="G613" s="10">
        <f t="shared" si="508"/>
        <v>0</v>
      </c>
      <c r="H613" s="10">
        <f t="shared" si="508"/>
        <v>0</v>
      </c>
      <c r="I613" s="10">
        <f t="shared" si="508"/>
        <v>0</v>
      </c>
      <c r="J613" s="10">
        <f t="shared" si="508"/>
        <v>0</v>
      </c>
      <c r="K613" s="10">
        <f t="shared" si="508"/>
        <v>0</v>
      </c>
      <c r="L613" s="10">
        <f t="shared" si="508"/>
        <v>0</v>
      </c>
      <c r="M613" s="10">
        <f t="shared" si="508"/>
        <v>0</v>
      </c>
      <c r="N613" s="10">
        <f t="shared" si="508"/>
        <v>0</v>
      </c>
      <c r="O613" s="10">
        <f t="shared" si="508"/>
        <v>0</v>
      </c>
      <c r="P613" s="10">
        <f t="shared" si="509"/>
        <v>0</v>
      </c>
      <c r="Q613" s="10">
        <f t="shared" si="509"/>
        <v>0</v>
      </c>
      <c r="R613" s="10">
        <f t="shared" si="509"/>
        <v>0</v>
      </c>
      <c r="S613" s="10">
        <f t="shared" si="509"/>
        <v>0</v>
      </c>
      <c r="T613" s="10">
        <f aca="true" t="shared" si="521" ref="T613:Y613">T595+T577</f>
        <v>0</v>
      </c>
      <c r="U613" s="10">
        <f t="shared" si="521"/>
        <v>0</v>
      </c>
      <c r="V613" s="10">
        <f t="shared" si="521"/>
        <v>0</v>
      </c>
      <c r="W613" s="10">
        <f t="shared" si="521"/>
        <v>0</v>
      </c>
      <c r="X613" s="10">
        <f t="shared" si="521"/>
        <v>0</v>
      </c>
      <c r="Y613" s="10">
        <f t="shared" si="521"/>
        <v>0</v>
      </c>
    </row>
    <row r="614" spans="1:25" ht="12.75">
      <c r="A614" s="2" t="s">
        <v>8</v>
      </c>
      <c r="B614" t="s">
        <v>17</v>
      </c>
      <c r="E614" s="10">
        <f t="shared" si="508"/>
        <v>0</v>
      </c>
      <c r="F614" s="10">
        <f t="shared" si="508"/>
        <v>0</v>
      </c>
      <c r="G614" s="10">
        <f t="shared" si="508"/>
        <v>0</v>
      </c>
      <c r="H614" s="10">
        <f t="shared" si="508"/>
        <v>0</v>
      </c>
      <c r="I614" s="10">
        <f t="shared" si="508"/>
        <v>0</v>
      </c>
      <c r="J614" s="10">
        <f t="shared" si="508"/>
        <v>0</v>
      </c>
      <c r="K614" s="10">
        <f t="shared" si="508"/>
        <v>0</v>
      </c>
      <c r="L614" s="10">
        <f t="shared" si="508"/>
        <v>0</v>
      </c>
      <c r="M614" s="10">
        <f t="shared" si="508"/>
        <v>0</v>
      </c>
      <c r="N614" s="10">
        <f t="shared" si="508"/>
        <v>0</v>
      </c>
      <c r="O614" s="10">
        <f t="shared" si="508"/>
        <v>0</v>
      </c>
      <c r="P614" s="10">
        <f t="shared" si="509"/>
        <v>0</v>
      </c>
      <c r="Q614" s="10">
        <f t="shared" si="509"/>
        <v>0</v>
      </c>
      <c r="R614" s="10">
        <f t="shared" si="509"/>
        <v>0</v>
      </c>
      <c r="S614" s="10">
        <f t="shared" si="509"/>
        <v>0</v>
      </c>
      <c r="T614" s="10">
        <f aca="true" t="shared" si="522" ref="T614:Y614">T596+T578</f>
        <v>0</v>
      </c>
      <c r="U614" s="10">
        <f t="shared" si="522"/>
        <v>0</v>
      </c>
      <c r="V614" s="10">
        <f t="shared" si="522"/>
        <v>0</v>
      </c>
      <c r="W614" s="10">
        <f t="shared" si="522"/>
        <v>0</v>
      </c>
      <c r="X614" s="10">
        <f t="shared" si="522"/>
        <v>0</v>
      </c>
      <c r="Y614" s="10">
        <f t="shared" si="522"/>
        <v>0</v>
      </c>
    </row>
    <row r="615" spans="1:25" ht="12.75">
      <c r="A615" s="2" t="s">
        <v>28</v>
      </c>
      <c r="B615" t="s">
        <v>18</v>
      </c>
      <c r="E615" s="10">
        <f t="shared" si="508"/>
        <v>0</v>
      </c>
      <c r="F615" s="10">
        <f t="shared" si="508"/>
        <v>0</v>
      </c>
      <c r="G615" s="10">
        <f t="shared" si="508"/>
        <v>0</v>
      </c>
      <c r="H615" s="10">
        <f t="shared" si="508"/>
        <v>0</v>
      </c>
      <c r="I615" s="10">
        <f t="shared" si="508"/>
        <v>0</v>
      </c>
      <c r="J615" s="10">
        <f t="shared" si="508"/>
        <v>0</v>
      </c>
      <c r="K615" s="10">
        <f t="shared" si="508"/>
        <v>0</v>
      </c>
      <c r="L615" s="10">
        <f t="shared" si="508"/>
        <v>0</v>
      </c>
      <c r="M615" s="10">
        <f t="shared" si="508"/>
        <v>0</v>
      </c>
      <c r="N615" s="10">
        <f t="shared" si="508"/>
        <v>0</v>
      </c>
      <c r="O615" s="10">
        <f t="shared" si="508"/>
        <v>0</v>
      </c>
      <c r="P615" s="10">
        <f t="shared" si="509"/>
        <v>0</v>
      </c>
      <c r="Q615" s="10">
        <f t="shared" si="509"/>
        <v>0</v>
      </c>
      <c r="R615" s="10">
        <f t="shared" si="509"/>
        <v>0</v>
      </c>
      <c r="S615" s="10">
        <f t="shared" si="509"/>
        <v>0</v>
      </c>
      <c r="T615" s="10">
        <f aca="true" t="shared" si="523" ref="T615:Y615">T597+T579</f>
        <v>0</v>
      </c>
      <c r="U615" s="10">
        <f t="shared" si="523"/>
        <v>0</v>
      </c>
      <c r="V615" s="10">
        <f t="shared" si="523"/>
        <v>0</v>
      </c>
      <c r="W615" s="10">
        <f t="shared" si="523"/>
        <v>0</v>
      </c>
      <c r="X615" s="10">
        <f t="shared" si="523"/>
        <v>0</v>
      </c>
      <c r="Y615" s="10">
        <f t="shared" si="523"/>
        <v>0</v>
      </c>
    </row>
    <row r="616" spans="1:25" ht="12.75">
      <c r="A616" s="2" t="s">
        <v>29</v>
      </c>
      <c r="E616" s="10">
        <f t="shared" si="508"/>
        <v>0</v>
      </c>
      <c r="F616" s="10">
        <f t="shared" si="508"/>
        <v>0</v>
      </c>
      <c r="G616" s="10">
        <f t="shared" si="508"/>
        <v>0</v>
      </c>
      <c r="H616" s="10">
        <f t="shared" si="508"/>
        <v>0</v>
      </c>
      <c r="I616" s="10">
        <f t="shared" si="508"/>
        <v>0</v>
      </c>
      <c r="J616" s="10">
        <f t="shared" si="508"/>
        <v>0</v>
      </c>
      <c r="K616" s="10">
        <f t="shared" si="508"/>
        <v>4017.762</v>
      </c>
      <c r="L616" s="10">
        <f t="shared" si="508"/>
        <v>4419.454309698949</v>
      </c>
      <c r="M616" s="10">
        <f t="shared" si="508"/>
        <v>3755.768771457444</v>
      </c>
      <c r="N616" s="10">
        <f t="shared" si="508"/>
        <v>2993.569134255513</v>
      </c>
      <c r="O616" s="10">
        <f t="shared" si="508"/>
        <v>3748.659083966166</v>
      </c>
      <c r="P616" s="10">
        <f t="shared" si="509"/>
        <v>3830.3501326700784</v>
      </c>
      <c r="Q616" s="10">
        <f t="shared" si="509"/>
        <v>3974.4706207944027</v>
      </c>
      <c r="R616" s="10">
        <f t="shared" si="509"/>
        <v>3990.0276490765714</v>
      </c>
      <c r="S616" s="10">
        <f t="shared" si="509"/>
        <v>3795.71485286804</v>
      </c>
      <c r="T616" s="10">
        <f aca="true" t="shared" si="524" ref="T616:Y616">T598+T580</f>
        <v>3601.402056659509</v>
      </c>
      <c r="U616" s="10">
        <f t="shared" si="524"/>
        <v>3407.089260450978</v>
      </c>
      <c r="V616" s="10">
        <f t="shared" si="524"/>
        <v>3212.7764642424468</v>
      </c>
      <c r="W616" s="10">
        <f t="shared" si="524"/>
        <v>3018.4636680339163</v>
      </c>
      <c r="X616" s="10">
        <f t="shared" si="524"/>
        <v>2824.1508718253854</v>
      </c>
      <c r="Y616" s="10">
        <f t="shared" si="524"/>
        <v>2824.1508718253854</v>
      </c>
    </row>
    <row r="618" spans="1:25" ht="12.75">
      <c r="A618" s="2" t="s">
        <v>46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aca="true" t="shared" si="525" ref="K618:Y618">-K$17*(1-$B$8)</f>
        <v>0</v>
      </c>
      <c r="L618" s="10">
        <f t="shared" si="525"/>
        <v>0</v>
      </c>
      <c r="M618" s="10">
        <f t="shared" si="525"/>
        <v>0</v>
      </c>
      <c r="N618" s="10">
        <f t="shared" si="525"/>
        <v>0</v>
      </c>
      <c r="O618" s="10">
        <f t="shared" si="525"/>
        <v>0</v>
      </c>
      <c r="P618" s="10">
        <f t="shared" si="525"/>
        <v>0</v>
      </c>
      <c r="Q618" s="10">
        <f t="shared" si="525"/>
        <v>0</v>
      </c>
      <c r="R618" s="10">
        <f t="shared" si="525"/>
        <v>0</v>
      </c>
      <c r="S618" s="10">
        <f t="shared" si="525"/>
        <v>0</v>
      </c>
      <c r="T618" s="10">
        <f t="shared" si="525"/>
        <v>0</v>
      </c>
      <c r="U618" s="10">
        <f t="shared" si="525"/>
        <v>0</v>
      </c>
      <c r="V618" s="10">
        <f t="shared" si="525"/>
        <v>0</v>
      </c>
      <c r="W618" s="10">
        <f t="shared" si="525"/>
        <v>0</v>
      </c>
      <c r="X618" s="10">
        <f t="shared" si="525"/>
        <v>0</v>
      </c>
      <c r="Y618" s="10">
        <f t="shared" si="525"/>
        <v>0</v>
      </c>
    </row>
    <row r="619" spans="1:25" ht="12.75">
      <c r="A619" s="2" t="s">
        <v>26</v>
      </c>
      <c r="F619" s="6">
        <f>-F560*$B$7*(1-$B$8)</f>
        <v>0</v>
      </c>
      <c r="G619" s="6">
        <f>-G560*$B$7*(1-$B$8)</f>
        <v>0</v>
      </c>
      <c r="H619" s="6">
        <f>-H560*$B$7*(1-$B$8)</f>
        <v>0</v>
      </c>
      <c r="I619" s="6">
        <f>-I560*$B$7*(1-$B$8)</f>
        <v>0</v>
      </c>
      <c r="J619" s="6">
        <f>-J560*$B$7*(1-$B$8)</f>
        <v>0</v>
      </c>
      <c r="K619" s="6">
        <f aca="true" t="shared" si="526" ref="K619:P619">-K559*$B$7*(1-$B$8)</f>
        <v>0</v>
      </c>
      <c r="L619" s="6">
        <f t="shared" si="526"/>
        <v>0</v>
      </c>
      <c r="M619" s="6">
        <f t="shared" si="526"/>
        <v>0</v>
      </c>
      <c r="N619" s="6">
        <f t="shared" si="526"/>
        <v>0</v>
      </c>
      <c r="O619" s="6">
        <f t="shared" si="526"/>
        <v>0</v>
      </c>
      <c r="P619" s="6">
        <f t="shared" si="526"/>
        <v>0</v>
      </c>
      <c r="Q619" s="6">
        <f>-Q559*$B$7*(1-$B$8)</f>
        <v>0</v>
      </c>
      <c r="R619" s="6">
        <f>-R559*$B$7*(1-$B$8)</f>
        <v>0</v>
      </c>
      <c r="S619" s="6">
        <f>-S559*$B$7*(1-$B$8)</f>
        <v>0</v>
      </c>
      <c r="T619" s="6">
        <f aca="true" t="shared" si="527" ref="T619:Y619">-T559*$B$7*(1-$B$8)</f>
        <v>0</v>
      </c>
      <c r="U619" s="6">
        <f t="shared" si="527"/>
        <v>0</v>
      </c>
      <c r="V619" s="6">
        <f t="shared" si="527"/>
        <v>0</v>
      </c>
      <c r="W619" s="6">
        <f t="shared" si="527"/>
        <v>0</v>
      </c>
      <c r="X619" s="6">
        <f t="shared" si="527"/>
        <v>0</v>
      </c>
      <c r="Y619" s="6">
        <f t="shared" si="527"/>
        <v>0</v>
      </c>
    </row>
    <row r="621" spans="1:25" ht="12.75">
      <c r="A621" s="2" t="s">
        <v>27</v>
      </c>
      <c r="E621" s="10">
        <f>SUM(E602:E620)</f>
        <v>0</v>
      </c>
      <c r="F621" s="10">
        <f>SUM(F602:F620)</f>
        <v>0</v>
      </c>
      <c r="G621" s="10">
        <f>SUM(G602:G620)</f>
        <v>0</v>
      </c>
      <c r="H621" s="10">
        <f>SUM(H602:H620)</f>
        <v>0</v>
      </c>
      <c r="I621" s="10">
        <f>SUM(I602:I620)</f>
        <v>0</v>
      </c>
      <c r="J621" s="10">
        <f>$B$5</f>
        <v>100000</v>
      </c>
      <c r="K621" s="10">
        <f aca="true" t="shared" si="528" ref="K621:P621">SUM(K602:K620)</f>
        <v>110212.79850000002</v>
      </c>
      <c r="L621" s="10">
        <f t="shared" si="528"/>
        <v>96566.7948957743</v>
      </c>
      <c r="M621" s="10">
        <f t="shared" si="528"/>
        <v>78477.37041131161</v>
      </c>
      <c r="N621" s="10">
        <f t="shared" si="528"/>
        <v>97076.26984041839</v>
      </c>
      <c r="O621" s="10">
        <f t="shared" si="528"/>
        <v>97479.59545562301</v>
      </c>
      <c r="P621" s="10">
        <f t="shared" si="528"/>
        <v>99437.5776093033</v>
      </c>
      <c r="Q621" s="10">
        <f>SUM(Q602:Q620)</f>
        <v>104546.89975771996</v>
      </c>
      <c r="R621" s="10">
        <f>SUM(R602:R620)</f>
        <v>99750.69122691426</v>
      </c>
      <c r="S621" s="10">
        <f>SUM(S602:S620)</f>
        <v>94892.871321701</v>
      </c>
      <c r="T621" s="10">
        <f aca="true" t="shared" si="529" ref="T621:Y621">SUM(T602:T620)</f>
        <v>90035.05141648772</v>
      </c>
      <c r="U621" s="10">
        <f t="shared" si="529"/>
        <v>85177.23151127444</v>
      </c>
      <c r="V621" s="10">
        <f t="shared" si="529"/>
        <v>80319.41160606117</v>
      </c>
      <c r="W621" s="10">
        <f t="shared" si="529"/>
        <v>75461.5917008479</v>
      </c>
      <c r="X621" s="10">
        <f t="shared" si="529"/>
        <v>70603.77179563463</v>
      </c>
      <c r="Y621" s="10">
        <f t="shared" si="529"/>
        <v>70603.77179563463</v>
      </c>
    </row>
    <row r="624" ht="15.75">
      <c r="A624" s="26" t="s">
        <v>56</v>
      </c>
    </row>
    <row r="625" spans="1:5" ht="12.75">
      <c r="A625" s="5"/>
      <c r="E625" s="9" t="s">
        <v>22</v>
      </c>
    </row>
    <row r="626" spans="1:25" ht="12.75">
      <c r="A626" s="5"/>
      <c r="B626" s="6"/>
      <c r="C626" s="24" t="s">
        <v>52</v>
      </c>
      <c r="E626" s="25">
        <f>E$20</f>
        <v>1994</v>
      </c>
      <c r="F626" s="25">
        <f aca="true" t="shared" si="530" ref="F626:Y626">F$20</f>
        <v>1995</v>
      </c>
      <c r="G626" s="25">
        <f t="shared" si="530"/>
        <v>1996</v>
      </c>
      <c r="H626" s="25">
        <f t="shared" si="530"/>
        <v>1997</v>
      </c>
      <c r="I626" s="25">
        <f t="shared" si="530"/>
        <v>1998</v>
      </c>
      <c r="J626" s="25">
        <f t="shared" si="530"/>
        <v>1999</v>
      </c>
      <c r="K626" s="25">
        <f t="shared" si="530"/>
        <v>2000</v>
      </c>
      <c r="L626" s="25">
        <f t="shared" si="530"/>
        <v>2001</v>
      </c>
      <c r="M626" s="25">
        <f t="shared" si="530"/>
        <v>2002</v>
      </c>
      <c r="N626" s="25">
        <f t="shared" si="530"/>
        <v>2003</v>
      </c>
      <c r="O626" s="25">
        <f t="shared" si="530"/>
        <v>2004</v>
      </c>
      <c r="P626" s="25">
        <f t="shared" si="530"/>
        <v>2005</v>
      </c>
      <c r="Q626" s="25">
        <f t="shared" si="530"/>
        <v>2006</v>
      </c>
      <c r="R626" s="25">
        <f t="shared" si="530"/>
        <v>2007</v>
      </c>
      <c r="S626" s="25">
        <f t="shared" si="530"/>
        <v>2008</v>
      </c>
      <c r="T626" s="25">
        <f t="shared" si="530"/>
        <v>2009</v>
      </c>
      <c r="U626" s="25">
        <f t="shared" si="530"/>
        <v>2010</v>
      </c>
      <c r="V626" s="25">
        <f t="shared" si="530"/>
        <v>2011</v>
      </c>
      <c r="W626" s="25">
        <f t="shared" si="530"/>
        <v>2012</v>
      </c>
      <c r="X626" s="25">
        <f t="shared" si="530"/>
        <v>2013</v>
      </c>
      <c r="Y626" s="25">
        <f t="shared" si="530"/>
        <v>2014</v>
      </c>
    </row>
    <row r="627" spans="2:25" ht="12.75">
      <c r="B627" s="6"/>
      <c r="C627" s="5" t="s">
        <v>22</v>
      </c>
      <c r="E627" s="6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aca="true" t="shared" si="531" ref="K627:P627">J689</f>
        <v>100000</v>
      </c>
      <c r="L627" s="10">
        <f t="shared" si="531"/>
        <v>107464.72275</v>
      </c>
      <c r="M627" s="10">
        <f t="shared" si="531"/>
        <v>92003.63345095085</v>
      </c>
      <c r="N627" s="10">
        <f t="shared" si="531"/>
        <v>71240.80867515314</v>
      </c>
      <c r="O627" s="10">
        <f t="shared" si="531"/>
        <v>89959.46455508065</v>
      </c>
      <c r="P627" s="10">
        <f t="shared" si="531"/>
        <v>88404.30336781479</v>
      </c>
      <c r="Q627" s="10">
        <f>P689</f>
        <v>90055.02933640376</v>
      </c>
      <c r="R627" s="10">
        <f>Q689</f>
        <v>92921.1628192437</v>
      </c>
      <c r="S627" s="10">
        <f>R689</f>
        <v>88124.95428843802</v>
      </c>
      <c r="T627" s="10">
        <f aca="true" t="shared" si="532" ref="T627:Y627">S689</f>
        <v>83267.13438322475</v>
      </c>
      <c r="U627" s="10">
        <f t="shared" si="532"/>
        <v>78409.31447801148</v>
      </c>
      <c r="V627" s="10">
        <f t="shared" si="532"/>
        <v>73551.49457279821</v>
      </c>
      <c r="W627" s="10">
        <f t="shared" si="532"/>
        <v>68693.67466758494</v>
      </c>
      <c r="X627" s="10">
        <f t="shared" si="532"/>
        <v>63835.85476237167</v>
      </c>
      <c r="Y627" s="10">
        <f t="shared" si="532"/>
        <v>58978.0348571584</v>
      </c>
    </row>
    <row r="628" spans="2:25" ht="12.75">
      <c r="B628" s="6"/>
      <c r="C628" s="5" t="s">
        <v>73</v>
      </c>
      <c r="E628" s="6"/>
      <c r="F628" s="10">
        <v>0</v>
      </c>
      <c r="G628" s="10"/>
      <c r="H628" s="10"/>
      <c r="I628" s="10"/>
      <c r="J628" s="10"/>
      <c r="K628" s="10">
        <f>-0.03*37500</f>
        <v>-1125</v>
      </c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2:25" ht="12.75">
      <c r="B629" s="6"/>
      <c r="C629" s="5" t="s">
        <v>25</v>
      </c>
      <c r="E629" s="9"/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aca="true" t="shared" si="533" ref="K629:Y629">-K$17*$B$8</f>
        <v>-4000</v>
      </c>
      <c r="L629" s="10">
        <f t="shared" si="533"/>
        <v>-4149.289099526066</v>
      </c>
      <c r="M629" s="10">
        <f t="shared" si="533"/>
        <v>-4196.682464454975</v>
      </c>
      <c r="N629" s="10">
        <f t="shared" si="533"/>
        <v>-4305.687203791468</v>
      </c>
      <c r="O629" s="10">
        <f t="shared" si="533"/>
        <v>-4388.62559241706</v>
      </c>
      <c r="P629" s="10">
        <f t="shared" si="533"/>
        <v>-4518.957345971562</v>
      </c>
      <c r="Q629" s="10">
        <f t="shared" si="533"/>
        <v>-4699.05213270142</v>
      </c>
      <c r="R629" s="10">
        <f t="shared" si="533"/>
        <v>-4796.208530805686</v>
      </c>
      <c r="S629" s="10">
        <f t="shared" si="533"/>
        <v>-4857.819905213269</v>
      </c>
      <c r="T629" s="10">
        <f t="shared" si="533"/>
        <v>-4857.819905213269</v>
      </c>
      <c r="U629" s="10">
        <f t="shared" si="533"/>
        <v>-4857.819905213269</v>
      </c>
      <c r="V629" s="10">
        <f t="shared" si="533"/>
        <v>-4857.819905213269</v>
      </c>
      <c r="W629" s="10">
        <f t="shared" si="533"/>
        <v>-4857.819905213269</v>
      </c>
      <c r="X629" s="10">
        <f t="shared" si="533"/>
        <v>-4857.819905213269</v>
      </c>
      <c r="Y629" s="10">
        <f t="shared" si="533"/>
        <v>0</v>
      </c>
    </row>
    <row r="630" spans="2:25" ht="12.75">
      <c r="B630" s="6"/>
      <c r="C630" s="5" t="s">
        <v>48</v>
      </c>
      <c r="E630" s="9"/>
      <c r="F630" s="6">
        <f>-F627*$B$7*$B$8</f>
        <v>0</v>
      </c>
      <c r="G630" s="6">
        <f>-G627*$B$7*$B$8</f>
        <v>0</v>
      </c>
      <c r="H630" s="6">
        <f aca="true" t="shared" si="534" ref="H630:M630">-H627*$B$7*$B$8</f>
        <v>0</v>
      </c>
      <c r="I630" s="6">
        <f t="shared" si="534"/>
        <v>0</v>
      </c>
      <c r="J630" s="6">
        <f t="shared" si="534"/>
        <v>0</v>
      </c>
      <c r="K630" s="6">
        <f t="shared" si="534"/>
        <v>0</v>
      </c>
      <c r="L630" s="6">
        <f t="shared" si="534"/>
        <v>0</v>
      </c>
      <c r="M630" s="6">
        <f t="shared" si="534"/>
        <v>0</v>
      </c>
      <c r="N630" s="6">
        <f aca="true" t="shared" si="535" ref="N630:S630">-N627*$B$7*$B$8</f>
        <v>0</v>
      </c>
      <c r="O630" s="6">
        <f t="shared" si="535"/>
        <v>0</v>
      </c>
      <c r="P630" s="6">
        <f t="shared" si="535"/>
        <v>0</v>
      </c>
      <c r="Q630" s="6">
        <f t="shared" si="535"/>
        <v>0</v>
      </c>
      <c r="R630" s="6">
        <f t="shared" si="535"/>
        <v>0</v>
      </c>
      <c r="S630" s="6">
        <f t="shared" si="535"/>
        <v>0</v>
      </c>
      <c r="T630" s="6">
        <f aca="true" t="shared" si="536" ref="T630:Y630">-T627*$B$7*$B$8</f>
        <v>0</v>
      </c>
      <c r="U630" s="6">
        <f t="shared" si="536"/>
        <v>0</v>
      </c>
      <c r="V630" s="6">
        <f t="shared" si="536"/>
        <v>0</v>
      </c>
      <c r="W630" s="6">
        <f t="shared" si="536"/>
        <v>0</v>
      </c>
      <c r="X630" s="6">
        <f t="shared" si="536"/>
        <v>0</v>
      </c>
      <c r="Y630" s="6">
        <f t="shared" si="536"/>
        <v>0</v>
      </c>
    </row>
    <row r="631" spans="2:25" ht="12.75">
      <c r="B631" s="6"/>
      <c r="C631" s="5" t="s">
        <v>49</v>
      </c>
      <c r="E631" s="9"/>
      <c r="F631" s="10">
        <f aca="true" t="shared" si="537" ref="F631:P631">SUM(F627:F630)</f>
        <v>0</v>
      </c>
      <c r="G631" s="10">
        <f t="shared" si="537"/>
        <v>0</v>
      </c>
      <c r="H631" s="10">
        <f t="shared" si="537"/>
        <v>0</v>
      </c>
      <c r="I631" s="10">
        <f t="shared" si="537"/>
        <v>0</v>
      </c>
      <c r="J631" s="10">
        <f t="shared" si="537"/>
        <v>0</v>
      </c>
      <c r="K631" s="10">
        <f t="shared" si="537"/>
        <v>94875</v>
      </c>
      <c r="L631" s="10">
        <f t="shared" si="537"/>
        <v>103315.43365047393</v>
      </c>
      <c r="M631" s="10">
        <f t="shared" si="537"/>
        <v>87806.95098649587</v>
      </c>
      <c r="N631" s="10">
        <f t="shared" si="537"/>
        <v>66935.12147136166</v>
      </c>
      <c r="O631" s="10">
        <f t="shared" si="537"/>
        <v>85570.83896266359</v>
      </c>
      <c r="P631" s="10">
        <f t="shared" si="537"/>
        <v>83885.34602184323</v>
      </c>
      <c r="Q631" s="10">
        <f>SUM(Q627:Q630)</f>
        <v>85355.97720370235</v>
      </c>
      <c r="R631" s="10">
        <f>SUM(R627:R630)</f>
        <v>88124.95428843802</v>
      </c>
      <c r="S631" s="10">
        <f>SUM(S627:S630)</f>
        <v>83267.13438322475</v>
      </c>
      <c r="T631" s="10">
        <f aca="true" t="shared" si="538" ref="T631:Y631">SUM(T627:T630)</f>
        <v>78409.31447801148</v>
      </c>
      <c r="U631" s="10">
        <f t="shared" si="538"/>
        <v>73551.49457279821</v>
      </c>
      <c r="V631" s="10">
        <f t="shared" si="538"/>
        <v>68693.67466758494</v>
      </c>
      <c r="W631" s="10">
        <f t="shared" si="538"/>
        <v>63835.85476237167</v>
      </c>
      <c r="X631" s="10">
        <f t="shared" si="538"/>
        <v>58978.0348571584</v>
      </c>
      <c r="Y631" s="10">
        <f t="shared" si="538"/>
        <v>58978.0348571584</v>
      </c>
    </row>
    <row r="632" spans="1:5" ht="12.75">
      <c r="A632" s="5"/>
      <c r="B632" s="6"/>
      <c r="E632" s="9"/>
    </row>
    <row r="633" ht="12.75">
      <c r="C633" s="7" t="s">
        <v>21</v>
      </c>
    </row>
    <row r="634" spans="1:25" ht="12.75">
      <c r="A634" s="1" t="s">
        <v>30</v>
      </c>
      <c r="B634" t="s">
        <v>31</v>
      </c>
      <c r="C634" s="23">
        <v>0</v>
      </c>
      <c r="E634" s="6">
        <f>E$631*$C634</f>
        <v>0</v>
      </c>
      <c r="F634" s="6">
        <f>F$631*$C634</f>
        <v>0</v>
      </c>
      <c r="G634" s="6">
        <f>G$631*$C634</f>
        <v>0</v>
      </c>
      <c r="H634" s="6">
        <f>H$631*$C634</f>
        <v>0</v>
      </c>
      <c r="I634" s="6">
        <f>I$631*$C634</f>
        <v>0</v>
      </c>
      <c r="J634" s="6">
        <f>J$631*$C634</f>
        <v>0</v>
      </c>
      <c r="K634" s="6">
        <f>K$631*$C634</f>
        <v>0</v>
      </c>
      <c r="L634" s="6">
        <f>L$631*$C634</f>
        <v>0</v>
      </c>
      <c r="M634" s="6">
        <f>M$631*$C634</f>
        <v>0</v>
      </c>
      <c r="N634" s="6">
        <f>N$631*$C634</f>
        <v>0</v>
      </c>
      <c r="O634" s="6">
        <f>O$631*$C634</f>
        <v>0</v>
      </c>
      <c r="P634" s="6">
        <f>P$631*$C634</f>
        <v>0</v>
      </c>
      <c r="Q634" s="6">
        <f>Q$631*$C634</f>
        <v>0</v>
      </c>
      <c r="R634" s="6">
        <f>R$631*$C634</f>
        <v>0</v>
      </c>
      <c r="S634" s="6">
        <f>S$631*$C634</f>
        <v>0</v>
      </c>
      <c r="T634" s="6">
        <f>T$631*$C634</f>
        <v>0</v>
      </c>
      <c r="U634" s="6">
        <f>U$631*$C634</f>
        <v>0</v>
      </c>
      <c r="V634" s="6">
        <f>V$631*$C634</f>
        <v>0</v>
      </c>
      <c r="W634" s="6">
        <f>W$631*$C634</f>
        <v>0</v>
      </c>
      <c r="X634" s="6">
        <f>X$631*$C634</f>
        <v>0</v>
      </c>
      <c r="Y634" s="6">
        <f>Y$631*$C634</f>
        <v>0</v>
      </c>
    </row>
    <row r="635" spans="1:25" ht="12.75">
      <c r="A635" s="1" t="s">
        <v>40</v>
      </c>
      <c r="B635" t="s">
        <v>45</v>
      </c>
      <c r="C635" s="23">
        <v>0</v>
      </c>
      <c r="E635" s="6">
        <f aca="true" t="shared" si="539" ref="E635:T648">E$631*$C635</f>
        <v>0</v>
      </c>
      <c r="F635" s="6">
        <f t="shared" si="539"/>
        <v>0</v>
      </c>
      <c r="G635" s="6">
        <f t="shared" si="539"/>
        <v>0</v>
      </c>
      <c r="H635" s="6">
        <f t="shared" si="539"/>
        <v>0</v>
      </c>
      <c r="I635" s="6">
        <f t="shared" si="539"/>
        <v>0</v>
      </c>
      <c r="J635" s="6">
        <f t="shared" si="539"/>
        <v>0</v>
      </c>
      <c r="K635" s="6">
        <f t="shared" si="539"/>
        <v>0</v>
      </c>
      <c r="L635" s="6">
        <f t="shared" si="539"/>
        <v>0</v>
      </c>
      <c r="M635" s="6">
        <f t="shared" si="539"/>
        <v>0</v>
      </c>
      <c r="N635" s="6">
        <f t="shared" si="539"/>
        <v>0</v>
      </c>
      <c r="O635" s="6">
        <f t="shared" si="539"/>
        <v>0</v>
      </c>
      <c r="P635" s="6">
        <f t="shared" si="539"/>
        <v>0</v>
      </c>
      <c r="Q635" s="6">
        <f t="shared" si="539"/>
        <v>0</v>
      </c>
      <c r="R635" s="6">
        <f t="shared" si="539"/>
        <v>0</v>
      </c>
      <c r="S635" s="6">
        <f t="shared" si="539"/>
        <v>0</v>
      </c>
      <c r="T635" s="6">
        <f t="shared" si="539"/>
        <v>0</v>
      </c>
      <c r="U635" s="6">
        <f>U$631*$C635</f>
        <v>0</v>
      </c>
      <c r="V635" s="6">
        <f>V$631*$C635</f>
        <v>0</v>
      </c>
      <c r="W635" s="6">
        <f>W$631*$C635</f>
        <v>0</v>
      </c>
      <c r="X635" s="6">
        <f>X$631*$C635</f>
        <v>0</v>
      </c>
      <c r="Y635" s="6">
        <f>Y$631*$C635</f>
        <v>0</v>
      </c>
    </row>
    <row r="636" spans="1:25" ht="12.75">
      <c r="A636" s="1" t="s">
        <v>41</v>
      </c>
      <c r="B636" t="s">
        <v>44</v>
      </c>
      <c r="C636" s="23">
        <v>0.375</v>
      </c>
      <c r="E636" s="6">
        <f t="shared" si="539"/>
        <v>0</v>
      </c>
      <c r="F636" s="6">
        <f t="shared" si="539"/>
        <v>0</v>
      </c>
      <c r="G636" s="6">
        <f t="shared" si="539"/>
        <v>0</v>
      </c>
      <c r="H636" s="6">
        <f t="shared" si="539"/>
        <v>0</v>
      </c>
      <c r="I636" s="6">
        <f t="shared" si="539"/>
        <v>0</v>
      </c>
      <c r="J636" s="6">
        <f t="shared" si="539"/>
        <v>0</v>
      </c>
      <c r="K636" s="6">
        <f t="shared" si="539"/>
        <v>35578.125</v>
      </c>
      <c r="L636" s="6">
        <f t="shared" si="539"/>
        <v>38743.28761892772</v>
      </c>
      <c r="M636" s="6">
        <f t="shared" si="539"/>
        <v>32927.60661993595</v>
      </c>
      <c r="N636" s="6">
        <f t="shared" si="539"/>
        <v>25100.670551760624</v>
      </c>
      <c r="O636" s="6">
        <f t="shared" si="539"/>
        <v>32089.064610998845</v>
      </c>
      <c r="P636" s="6">
        <f t="shared" si="539"/>
        <v>31457.00475819121</v>
      </c>
      <c r="Q636" s="6">
        <f t="shared" si="539"/>
        <v>32008.49145138838</v>
      </c>
      <c r="R636" s="6">
        <f t="shared" si="539"/>
        <v>33046.85785816426</v>
      </c>
      <c r="S636" s="6">
        <f t="shared" si="539"/>
        <v>31225.17539370928</v>
      </c>
      <c r="T636" s="6">
        <f>T$631*$C636</f>
        <v>29403.492929254306</v>
      </c>
      <c r="U636" s="6">
        <f>U$631*$C636</f>
        <v>27581.81046479933</v>
      </c>
      <c r="V636" s="6">
        <f>V$631*$C636</f>
        <v>25760.128000344353</v>
      </c>
      <c r="W636" s="6">
        <f>W$631*$C636</f>
        <v>23938.445535889376</v>
      </c>
      <c r="X636" s="6">
        <f>X$631*$C636</f>
        <v>22116.7630714344</v>
      </c>
      <c r="Y636" s="6">
        <f>Y$631*$C636</f>
        <v>22116.7630714344</v>
      </c>
    </row>
    <row r="637" spans="1:25" ht="12.75">
      <c r="A637" s="1" t="s">
        <v>42</v>
      </c>
      <c r="B637" t="s">
        <v>43</v>
      </c>
      <c r="C637" s="23">
        <v>0.375</v>
      </c>
      <c r="E637" s="6">
        <f t="shared" si="539"/>
        <v>0</v>
      </c>
      <c r="F637" s="6">
        <f t="shared" si="539"/>
        <v>0</v>
      </c>
      <c r="G637" s="6">
        <f t="shared" si="539"/>
        <v>0</v>
      </c>
      <c r="H637" s="6">
        <f t="shared" si="539"/>
        <v>0</v>
      </c>
      <c r="I637" s="6">
        <f t="shared" si="539"/>
        <v>0</v>
      </c>
      <c r="J637" s="6">
        <f t="shared" si="539"/>
        <v>0</v>
      </c>
      <c r="K637" s="6">
        <f t="shared" si="539"/>
        <v>35578.125</v>
      </c>
      <c r="L637" s="6">
        <f t="shared" si="539"/>
        <v>38743.28761892772</v>
      </c>
      <c r="M637" s="6">
        <f t="shared" si="539"/>
        <v>32927.60661993595</v>
      </c>
      <c r="N637" s="6">
        <f t="shared" si="539"/>
        <v>25100.670551760624</v>
      </c>
      <c r="O637" s="6">
        <f t="shared" si="539"/>
        <v>32089.064610998845</v>
      </c>
      <c r="P637" s="6">
        <f t="shared" si="539"/>
        <v>31457.00475819121</v>
      </c>
      <c r="Q637" s="6">
        <f t="shared" si="539"/>
        <v>32008.49145138838</v>
      </c>
      <c r="R637" s="6">
        <f t="shared" si="539"/>
        <v>33046.85785816426</v>
      </c>
      <c r="S637" s="6">
        <f t="shared" si="539"/>
        <v>31225.17539370928</v>
      </c>
      <c r="T637" s="6">
        <f>T$631*$C637</f>
        <v>29403.492929254306</v>
      </c>
      <c r="U637" s="6">
        <f>U$631*$C637</f>
        <v>27581.81046479933</v>
      </c>
      <c r="V637" s="6">
        <f>V$631*$C637</f>
        <v>25760.128000344353</v>
      </c>
      <c r="W637" s="6">
        <f>W$631*$C637</f>
        <v>23938.445535889376</v>
      </c>
      <c r="X637" s="6">
        <f>X$631*$C637</f>
        <v>22116.7630714344</v>
      </c>
      <c r="Y637" s="6">
        <f>Y$631*$C637</f>
        <v>22116.7630714344</v>
      </c>
    </row>
    <row r="638" spans="1:25" ht="12.75">
      <c r="A638" s="1" t="s">
        <v>0</v>
      </c>
      <c r="B638" t="s">
        <v>9</v>
      </c>
      <c r="C638" s="23">
        <v>0.21</v>
      </c>
      <c r="E638" s="6">
        <f t="shared" si="539"/>
        <v>0</v>
      </c>
      <c r="F638" s="6">
        <f t="shared" si="539"/>
        <v>0</v>
      </c>
      <c r="G638" s="6">
        <f t="shared" si="539"/>
        <v>0</v>
      </c>
      <c r="H638" s="6">
        <f t="shared" si="539"/>
        <v>0</v>
      </c>
      <c r="I638" s="6">
        <f t="shared" si="539"/>
        <v>0</v>
      </c>
      <c r="J638" s="6">
        <f t="shared" si="539"/>
        <v>0</v>
      </c>
      <c r="K638" s="6">
        <f t="shared" si="539"/>
        <v>19923.75</v>
      </c>
      <c r="L638" s="6">
        <f t="shared" si="539"/>
        <v>21696.241066599527</v>
      </c>
      <c r="M638" s="6">
        <f t="shared" si="539"/>
        <v>18439.459707164133</v>
      </c>
      <c r="N638" s="6">
        <f t="shared" si="539"/>
        <v>14056.37550898595</v>
      </c>
      <c r="O638" s="6">
        <f t="shared" si="539"/>
        <v>17969.876182159354</v>
      </c>
      <c r="P638" s="6">
        <f t="shared" si="539"/>
        <v>17615.922664587077</v>
      </c>
      <c r="Q638" s="6">
        <f t="shared" si="539"/>
        <v>17924.755212777494</v>
      </c>
      <c r="R638" s="6">
        <f t="shared" si="539"/>
        <v>18506.240400571984</v>
      </c>
      <c r="S638" s="6">
        <f t="shared" si="539"/>
        <v>17486.098220477197</v>
      </c>
      <c r="T638" s="6">
        <f>T$631*$C638</f>
        <v>16465.95604038241</v>
      </c>
      <c r="U638" s="6">
        <f>U$631*$C638</f>
        <v>15445.813860287624</v>
      </c>
      <c r="V638" s="6">
        <f>V$631*$C638</f>
        <v>14425.671680192838</v>
      </c>
      <c r="W638" s="6">
        <f>W$631*$C638</f>
        <v>13405.529500098051</v>
      </c>
      <c r="X638" s="6">
        <f>X$631*$C638</f>
        <v>12385.387320003265</v>
      </c>
      <c r="Y638" s="6">
        <f>Y$631*$C638</f>
        <v>12385.387320003265</v>
      </c>
    </row>
    <row r="639" spans="1:25" ht="12.75">
      <c r="A639" s="2" t="s">
        <v>1</v>
      </c>
      <c r="B639" t="s">
        <v>10</v>
      </c>
      <c r="C639" s="23">
        <v>0</v>
      </c>
      <c r="E639" s="6">
        <f t="shared" si="539"/>
        <v>0</v>
      </c>
      <c r="F639" s="6">
        <f t="shared" si="539"/>
        <v>0</v>
      </c>
      <c r="G639" s="6">
        <f t="shared" si="539"/>
        <v>0</v>
      </c>
      <c r="H639" s="6">
        <f t="shared" si="539"/>
        <v>0</v>
      </c>
      <c r="I639" s="6">
        <f t="shared" si="539"/>
        <v>0</v>
      </c>
      <c r="J639" s="6">
        <f t="shared" si="539"/>
        <v>0</v>
      </c>
      <c r="K639" s="6">
        <f t="shared" si="539"/>
        <v>0</v>
      </c>
      <c r="L639" s="6">
        <f t="shared" si="539"/>
        <v>0</v>
      </c>
      <c r="M639" s="6">
        <f t="shared" si="539"/>
        <v>0</v>
      </c>
      <c r="N639" s="6">
        <f t="shared" si="539"/>
        <v>0</v>
      </c>
      <c r="O639" s="6">
        <f t="shared" si="539"/>
        <v>0</v>
      </c>
      <c r="P639" s="6">
        <f t="shared" si="539"/>
        <v>0</v>
      </c>
      <c r="Q639" s="6">
        <f t="shared" si="539"/>
        <v>0</v>
      </c>
      <c r="R639" s="6">
        <f t="shared" si="539"/>
        <v>0</v>
      </c>
      <c r="S639" s="6">
        <f t="shared" si="539"/>
        <v>0</v>
      </c>
      <c r="T639" s="6">
        <f>T$631*$C639</f>
        <v>0</v>
      </c>
      <c r="U639" s="6">
        <f>U$631*$C639</f>
        <v>0</v>
      </c>
      <c r="V639" s="6">
        <f>V$631*$C639</f>
        <v>0</v>
      </c>
      <c r="W639" s="6">
        <f>W$631*$C639</f>
        <v>0</v>
      </c>
      <c r="X639" s="6">
        <f>X$631*$C639</f>
        <v>0</v>
      </c>
      <c r="Y639" s="6">
        <f>Y$631*$C639</f>
        <v>0</v>
      </c>
    </row>
    <row r="640" spans="1:25" ht="12.75">
      <c r="A640" s="2" t="s">
        <v>2</v>
      </c>
      <c r="B640" t="s">
        <v>11</v>
      </c>
      <c r="C640" s="23">
        <v>0</v>
      </c>
      <c r="E640" s="6">
        <f t="shared" si="539"/>
        <v>0</v>
      </c>
      <c r="F640" s="6">
        <f t="shared" si="539"/>
        <v>0</v>
      </c>
      <c r="G640" s="6">
        <f t="shared" si="539"/>
        <v>0</v>
      </c>
      <c r="H640" s="6">
        <f t="shared" si="539"/>
        <v>0</v>
      </c>
      <c r="I640" s="6">
        <f t="shared" si="539"/>
        <v>0</v>
      </c>
      <c r="J640" s="6">
        <f t="shared" si="539"/>
        <v>0</v>
      </c>
      <c r="K640" s="6">
        <f t="shared" si="539"/>
        <v>0</v>
      </c>
      <c r="L640" s="6">
        <f t="shared" si="539"/>
        <v>0</v>
      </c>
      <c r="M640" s="6">
        <f t="shared" si="539"/>
        <v>0</v>
      </c>
      <c r="N640" s="6">
        <f t="shared" si="539"/>
        <v>0</v>
      </c>
      <c r="O640" s="6">
        <f t="shared" si="539"/>
        <v>0</v>
      </c>
      <c r="P640" s="6">
        <f t="shared" si="539"/>
        <v>0</v>
      </c>
      <c r="Q640" s="6">
        <f t="shared" si="539"/>
        <v>0</v>
      </c>
      <c r="R640" s="6">
        <f t="shared" si="539"/>
        <v>0</v>
      </c>
      <c r="S640" s="6">
        <f t="shared" si="539"/>
        <v>0</v>
      </c>
      <c r="T640" s="6">
        <f>T$631*$C640</f>
        <v>0</v>
      </c>
      <c r="U640" s="6">
        <f>U$631*$C640</f>
        <v>0</v>
      </c>
      <c r="V640" s="6">
        <f>V$631*$C640</f>
        <v>0</v>
      </c>
      <c r="W640" s="6">
        <f>W$631*$C640</f>
        <v>0</v>
      </c>
      <c r="X640" s="6">
        <f>X$631*$C640</f>
        <v>0</v>
      </c>
      <c r="Y640" s="6">
        <f>Y$631*$C640</f>
        <v>0</v>
      </c>
    </row>
    <row r="641" spans="1:25" ht="12.75">
      <c r="A641" s="2" t="s">
        <v>3</v>
      </c>
      <c r="B641" t="s">
        <v>12</v>
      </c>
      <c r="C641" s="23">
        <v>0</v>
      </c>
      <c r="E641" s="6">
        <f t="shared" si="539"/>
        <v>0</v>
      </c>
      <c r="F641" s="6">
        <f t="shared" si="539"/>
        <v>0</v>
      </c>
      <c r="G641" s="6">
        <f t="shared" si="539"/>
        <v>0</v>
      </c>
      <c r="H641" s="6">
        <f t="shared" si="539"/>
        <v>0</v>
      </c>
      <c r="I641" s="6">
        <f t="shared" si="539"/>
        <v>0</v>
      </c>
      <c r="J641" s="6">
        <f t="shared" si="539"/>
        <v>0</v>
      </c>
      <c r="K641" s="6">
        <f t="shared" si="539"/>
        <v>0</v>
      </c>
      <c r="L641" s="6">
        <f t="shared" si="539"/>
        <v>0</v>
      </c>
      <c r="M641" s="6">
        <f t="shared" si="539"/>
        <v>0</v>
      </c>
      <c r="N641" s="6">
        <f t="shared" si="539"/>
        <v>0</v>
      </c>
      <c r="O641" s="6">
        <f t="shared" si="539"/>
        <v>0</v>
      </c>
      <c r="P641" s="6">
        <f t="shared" si="539"/>
        <v>0</v>
      </c>
      <c r="Q641" s="6">
        <f t="shared" si="539"/>
        <v>0</v>
      </c>
      <c r="R641" s="6">
        <f t="shared" si="539"/>
        <v>0</v>
      </c>
      <c r="S641" s="6">
        <f t="shared" si="539"/>
        <v>0</v>
      </c>
      <c r="T641" s="6">
        <f>T$631*$C641</f>
        <v>0</v>
      </c>
      <c r="U641" s="6">
        <f>U$631*$C641</f>
        <v>0</v>
      </c>
      <c r="V641" s="6">
        <f>V$631*$C641</f>
        <v>0</v>
      </c>
      <c r="W641" s="6">
        <f>W$631*$C641</f>
        <v>0</v>
      </c>
      <c r="X641" s="6">
        <f>X$631*$C641</f>
        <v>0</v>
      </c>
      <c r="Y641" s="6">
        <f>Y$631*$C641</f>
        <v>0</v>
      </c>
    </row>
    <row r="642" spans="1:25" ht="12.75">
      <c r="A642" s="2" t="s">
        <v>4</v>
      </c>
      <c r="B642" t="s">
        <v>13</v>
      </c>
      <c r="C642" s="23">
        <v>0</v>
      </c>
      <c r="E642" s="6">
        <f t="shared" si="539"/>
        <v>0</v>
      </c>
      <c r="F642" s="6">
        <f t="shared" si="539"/>
        <v>0</v>
      </c>
      <c r="G642" s="6">
        <f t="shared" si="539"/>
        <v>0</v>
      </c>
      <c r="H642" s="6">
        <f t="shared" si="539"/>
        <v>0</v>
      </c>
      <c r="I642" s="6">
        <f t="shared" si="539"/>
        <v>0</v>
      </c>
      <c r="J642" s="6">
        <f t="shared" si="539"/>
        <v>0</v>
      </c>
      <c r="K642" s="6">
        <f t="shared" si="539"/>
        <v>0</v>
      </c>
      <c r="L642" s="6">
        <f t="shared" si="539"/>
        <v>0</v>
      </c>
      <c r="M642" s="6">
        <f t="shared" si="539"/>
        <v>0</v>
      </c>
      <c r="N642" s="6">
        <f t="shared" si="539"/>
        <v>0</v>
      </c>
      <c r="O642" s="6">
        <f t="shared" si="539"/>
        <v>0</v>
      </c>
      <c r="P642" s="6">
        <f t="shared" si="539"/>
        <v>0</v>
      </c>
      <c r="Q642" s="6">
        <f t="shared" si="539"/>
        <v>0</v>
      </c>
      <c r="R642" s="6">
        <f t="shared" si="539"/>
        <v>0</v>
      </c>
      <c r="S642" s="6">
        <f t="shared" si="539"/>
        <v>0</v>
      </c>
      <c r="T642" s="6">
        <f>T$631*$C642</f>
        <v>0</v>
      </c>
      <c r="U642" s="6">
        <f>U$631*$C642</f>
        <v>0</v>
      </c>
      <c r="V642" s="6">
        <f>V$631*$C642</f>
        <v>0</v>
      </c>
      <c r="W642" s="6">
        <f>W$631*$C642</f>
        <v>0</v>
      </c>
      <c r="X642" s="6">
        <f>X$631*$C642</f>
        <v>0</v>
      </c>
      <c r="Y642" s="6">
        <f>Y$631*$C642</f>
        <v>0</v>
      </c>
    </row>
    <row r="643" spans="1:25" ht="12.75">
      <c r="A643" s="2" t="s">
        <v>5</v>
      </c>
      <c r="B643" t="s">
        <v>14</v>
      </c>
      <c r="C643" s="23">
        <v>0</v>
      </c>
      <c r="E643" s="6">
        <f t="shared" si="539"/>
        <v>0</v>
      </c>
      <c r="F643" s="6">
        <f t="shared" si="539"/>
        <v>0</v>
      </c>
      <c r="G643" s="6">
        <f t="shared" si="539"/>
        <v>0</v>
      </c>
      <c r="H643" s="6">
        <f t="shared" si="539"/>
        <v>0</v>
      </c>
      <c r="I643" s="6">
        <f t="shared" si="539"/>
        <v>0</v>
      </c>
      <c r="J643" s="6">
        <f t="shared" si="539"/>
        <v>0</v>
      </c>
      <c r="K643" s="6">
        <f t="shared" si="539"/>
        <v>0</v>
      </c>
      <c r="L643" s="6">
        <f t="shared" si="539"/>
        <v>0</v>
      </c>
      <c r="M643" s="6">
        <f t="shared" si="539"/>
        <v>0</v>
      </c>
      <c r="N643" s="6">
        <f t="shared" si="539"/>
        <v>0</v>
      </c>
      <c r="O643" s="6">
        <f t="shared" si="539"/>
        <v>0</v>
      </c>
      <c r="P643" s="6">
        <f t="shared" si="539"/>
        <v>0</v>
      </c>
      <c r="Q643" s="6">
        <f t="shared" si="539"/>
        <v>0</v>
      </c>
      <c r="R643" s="6">
        <f t="shared" si="539"/>
        <v>0</v>
      </c>
      <c r="S643" s="6">
        <f t="shared" si="539"/>
        <v>0</v>
      </c>
      <c r="T643" s="6">
        <f>T$631*$C643</f>
        <v>0</v>
      </c>
      <c r="U643" s="6">
        <f>U$631*$C643</f>
        <v>0</v>
      </c>
      <c r="V643" s="6">
        <f>V$631*$C643</f>
        <v>0</v>
      </c>
      <c r="W643" s="6">
        <f>W$631*$C643</f>
        <v>0</v>
      </c>
      <c r="X643" s="6">
        <f>X$631*$C643</f>
        <v>0</v>
      </c>
      <c r="Y643" s="6">
        <f>Y$631*$C643</f>
        <v>0</v>
      </c>
    </row>
    <row r="644" spans="1:25" ht="12.75">
      <c r="A644" s="2" t="s">
        <v>6</v>
      </c>
      <c r="B644" t="s">
        <v>15</v>
      </c>
      <c r="C644" s="23">
        <v>0</v>
      </c>
      <c r="E644" s="6">
        <f t="shared" si="539"/>
        <v>0</v>
      </c>
      <c r="F644" s="6">
        <f t="shared" si="539"/>
        <v>0</v>
      </c>
      <c r="G644" s="6">
        <f t="shared" si="539"/>
        <v>0</v>
      </c>
      <c r="H644" s="6">
        <f t="shared" si="539"/>
        <v>0</v>
      </c>
      <c r="I644" s="6">
        <f t="shared" si="539"/>
        <v>0</v>
      </c>
      <c r="J644" s="6">
        <f t="shared" si="539"/>
        <v>0</v>
      </c>
      <c r="K644" s="6">
        <f t="shared" si="539"/>
        <v>0</v>
      </c>
      <c r="L644" s="6">
        <f t="shared" si="539"/>
        <v>0</v>
      </c>
      <c r="M644" s="6">
        <f t="shared" si="539"/>
        <v>0</v>
      </c>
      <c r="N644" s="6">
        <f t="shared" si="539"/>
        <v>0</v>
      </c>
      <c r="O644" s="6">
        <f t="shared" si="539"/>
        <v>0</v>
      </c>
      <c r="P644" s="6">
        <f t="shared" si="539"/>
        <v>0</v>
      </c>
      <c r="Q644" s="6">
        <f t="shared" si="539"/>
        <v>0</v>
      </c>
      <c r="R644" s="6">
        <f t="shared" si="539"/>
        <v>0</v>
      </c>
      <c r="S644" s="6">
        <f t="shared" si="539"/>
        <v>0</v>
      </c>
      <c r="T644" s="6">
        <f>T$631*$C644</f>
        <v>0</v>
      </c>
      <c r="U644" s="6">
        <f>U$631*$C644</f>
        <v>0</v>
      </c>
      <c r="V644" s="6">
        <f>V$631*$C644</f>
        <v>0</v>
      </c>
      <c r="W644" s="6">
        <f>W$631*$C644</f>
        <v>0</v>
      </c>
      <c r="X644" s="6">
        <f>X$631*$C644</f>
        <v>0</v>
      </c>
      <c r="Y644" s="6">
        <f>Y$631*$C644</f>
        <v>0</v>
      </c>
    </row>
    <row r="645" spans="1:25" ht="12.75">
      <c r="A645" s="2" t="s">
        <v>7</v>
      </c>
      <c r="B645" t="s">
        <v>16</v>
      </c>
      <c r="C645" s="23">
        <v>0</v>
      </c>
      <c r="E645" s="6">
        <f t="shared" si="539"/>
        <v>0</v>
      </c>
      <c r="F645" s="6">
        <f t="shared" si="539"/>
        <v>0</v>
      </c>
      <c r="G645" s="6">
        <f t="shared" si="539"/>
        <v>0</v>
      </c>
      <c r="H645" s="6">
        <f t="shared" si="539"/>
        <v>0</v>
      </c>
      <c r="I645" s="6">
        <f t="shared" si="539"/>
        <v>0</v>
      </c>
      <c r="J645" s="6">
        <f t="shared" si="539"/>
        <v>0</v>
      </c>
      <c r="K645" s="6">
        <f t="shared" si="539"/>
        <v>0</v>
      </c>
      <c r="L645" s="6">
        <f t="shared" si="539"/>
        <v>0</v>
      </c>
      <c r="M645" s="6">
        <f t="shared" si="539"/>
        <v>0</v>
      </c>
      <c r="N645" s="6">
        <f t="shared" si="539"/>
        <v>0</v>
      </c>
      <c r="O645" s="6">
        <f t="shared" si="539"/>
        <v>0</v>
      </c>
      <c r="P645" s="6">
        <f t="shared" si="539"/>
        <v>0</v>
      </c>
      <c r="Q645" s="6">
        <f t="shared" si="539"/>
        <v>0</v>
      </c>
      <c r="R645" s="6">
        <f t="shared" si="539"/>
        <v>0</v>
      </c>
      <c r="S645" s="6">
        <f t="shared" si="539"/>
        <v>0</v>
      </c>
      <c r="T645" s="6">
        <f>T$631*$C645</f>
        <v>0</v>
      </c>
      <c r="U645" s="6">
        <f>U$631*$C645</f>
        <v>0</v>
      </c>
      <c r="V645" s="6">
        <f>V$631*$C645</f>
        <v>0</v>
      </c>
      <c r="W645" s="6">
        <f>W$631*$C645</f>
        <v>0</v>
      </c>
      <c r="X645" s="6">
        <f>X$631*$C645</f>
        <v>0</v>
      </c>
      <c r="Y645" s="6">
        <f>Y$631*$C645</f>
        <v>0</v>
      </c>
    </row>
    <row r="646" spans="1:25" ht="12.75">
      <c r="A646" s="2" t="s">
        <v>8</v>
      </c>
      <c r="B646" t="s">
        <v>17</v>
      </c>
      <c r="C646" s="23">
        <v>0</v>
      </c>
      <c r="E646" s="6">
        <f t="shared" si="539"/>
        <v>0</v>
      </c>
      <c r="F646" s="6">
        <f t="shared" si="539"/>
        <v>0</v>
      </c>
      <c r="G646" s="6">
        <f t="shared" si="539"/>
        <v>0</v>
      </c>
      <c r="H646" s="6">
        <f t="shared" si="539"/>
        <v>0</v>
      </c>
      <c r="I646" s="6">
        <f t="shared" si="539"/>
        <v>0</v>
      </c>
      <c r="J646" s="6">
        <f t="shared" si="539"/>
        <v>0</v>
      </c>
      <c r="K646" s="6">
        <f t="shared" si="539"/>
        <v>0</v>
      </c>
      <c r="L646" s="6">
        <f t="shared" si="539"/>
        <v>0</v>
      </c>
      <c r="M646" s="6">
        <f t="shared" si="539"/>
        <v>0</v>
      </c>
      <c r="N646" s="6">
        <f t="shared" si="539"/>
        <v>0</v>
      </c>
      <c r="O646" s="6">
        <f t="shared" si="539"/>
        <v>0</v>
      </c>
      <c r="P646" s="6">
        <f t="shared" si="539"/>
        <v>0</v>
      </c>
      <c r="Q646" s="6">
        <f t="shared" si="539"/>
        <v>0</v>
      </c>
      <c r="R646" s="6">
        <f t="shared" si="539"/>
        <v>0</v>
      </c>
      <c r="S646" s="6">
        <f t="shared" si="539"/>
        <v>0</v>
      </c>
      <c r="T646" s="6">
        <f>T$631*$C646</f>
        <v>0</v>
      </c>
      <c r="U646" s="6">
        <f>U$631*$C646</f>
        <v>0</v>
      </c>
      <c r="V646" s="6">
        <f>V$631*$C646</f>
        <v>0</v>
      </c>
      <c r="W646" s="6">
        <f>W$631*$C646</f>
        <v>0</v>
      </c>
      <c r="X646" s="6">
        <f>X$631*$C646</f>
        <v>0</v>
      </c>
      <c r="Y646" s="6">
        <f>Y$631*$C646</f>
        <v>0</v>
      </c>
    </row>
    <row r="647" spans="1:25" ht="12.75">
      <c r="A647" s="2" t="s">
        <v>28</v>
      </c>
      <c r="B647" t="s">
        <v>18</v>
      </c>
      <c r="C647" s="23">
        <v>0</v>
      </c>
      <c r="E647" s="6">
        <f t="shared" si="539"/>
        <v>0</v>
      </c>
      <c r="F647" s="6">
        <f t="shared" si="539"/>
        <v>0</v>
      </c>
      <c r="G647" s="6">
        <f t="shared" si="539"/>
        <v>0</v>
      </c>
      <c r="H647" s="6">
        <f t="shared" si="539"/>
        <v>0</v>
      </c>
      <c r="I647" s="6">
        <f t="shared" si="539"/>
        <v>0</v>
      </c>
      <c r="J647" s="6">
        <f t="shared" si="539"/>
        <v>0</v>
      </c>
      <c r="K647" s="6">
        <f t="shared" si="539"/>
        <v>0</v>
      </c>
      <c r="L647" s="6">
        <f t="shared" si="539"/>
        <v>0</v>
      </c>
      <c r="M647" s="6">
        <f t="shared" si="539"/>
        <v>0</v>
      </c>
      <c r="N647" s="6">
        <f t="shared" si="539"/>
        <v>0</v>
      </c>
      <c r="O647" s="6">
        <f t="shared" si="539"/>
        <v>0</v>
      </c>
      <c r="P647" s="6">
        <f t="shared" si="539"/>
        <v>0</v>
      </c>
      <c r="Q647" s="6">
        <f t="shared" si="539"/>
        <v>0</v>
      </c>
      <c r="R647" s="6">
        <f t="shared" si="539"/>
        <v>0</v>
      </c>
      <c r="S647" s="6">
        <f t="shared" si="539"/>
        <v>0</v>
      </c>
      <c r="T647" s="6">
        <f>T$631*$C647</f>
        <v>0</v>
      </c>
      <c r="U647" s="6">
        <f>U$631*$C647</f>
        <v>0</v>
      </c>
      <c r="V647" s="6">
        <f>V$631*$C647</f>
        <v>0</v>
      </c>
      <c r="W647" s="6">
        <f>W$631*$C647</f>
        <v>0</v>
      </c>
      <c r="X647" s="6">
        <f>X$631*$C647</f>
        <v>0</v>
      </c>
      <c r="Y647" s="6">
        <f>Y$631*$C647</f>
        <v>0</v>
      </c>
    </row>
    <row r="648" spans="1:25" ht="12.75">
      <c r="A648" s="2" t="s">
        <v>29</v>
      </c>
      <c r="C648" s="23">
        <v>0.04</v>
      </c>
      <c r="E648" s="6">
        <f t="shared" si="539"/>
        <v>0</v>
      </c>
      <c r="F648" s="6">
        <f t="shared" si="539"/>
        <v>0</v>
      </c>
      <c r="G648" s="6">
        <f t="shared" si="539"/>
        <v>0</v>
      </c>
      <c r="H648" s="6">
        <f t="shared" si="539"/>
        <v>0</v>
      </c>
      <c r="I648" s="6">
        <f t="shared" si="539"/>
        <v>0</v>
      </c>
      <c r="J648" s="6">
        <f t="shared" si="539"/>
        <v>0</v>
      </c>
      <c r="K648" s="6">
        <f t="shared" si="539"/>
        <v>3795</v>
      </c>
      <c r="L648" s="6">
        <f t="shared" si="539"/>
        <v>4132.6173460189575</v>
      </c>
      <c r="M648" s="6">
        <f t="shared" si="539"/>
        <v>3512.278039459835</v>
      </c>
      <c r="N648" s="6">
        <f t="shared" si="539"/>
        <v>2677.4048588544665</v>
      </c>
      <c r="O648" s="6">
        <f t="shared" si="539"/>
        <v>3422.833558506544</v>
      </c>
      <c r="P648" s="6">
        <f t="shared" si="539"/>
        <v>3355.4138408737294</v>
      </c>
      <c r="Q648" s="6">
        <f t="shared" si="539"/>
        <v>3414.239088148094</v>
      </c>
      <c r="R648" s="6">
        <f t="shared" si="539"/>
        <v>3524.998171537521</v>
      </c>
      <c r="S648" s="6">
        <f t="shared" si="539"/>
        <v>3330.68537532899</v>
      </c>
      <c r="T648" s="6">
        <f>T$631*$C648</f>
        <v>3136.3725791204592</v>
      </c>
      <c r="U648" s="6">
        <f>U$631*$C648</f>
        <v>2942.0597829119283</v>
      </c>
      <c r="V648" s="6">
        <f>V$631*$C648</f>
        <v>2747.746986703398</v>
      </c>
      <c r="W648" s="6">
        <f>W$631*$C648</f>
        <v>2553.434190494867</v>
      </c>
      <c r="X648" s="6">
        <f>X$631*$C648</f>
        <v>2359.121394286336</v>
      </c>
      <c r="Y648" s="6">
        <f>Y$631*$C648</f>
        <v>2359.121394286336</v>
      </c>
    </row>
    <row r="650" ht="12.75">
      <c r="E650" t="s">
        <v>23</v>
      </c>
    </row>
    <row r="652" spans="1:25" ht="12.75">
      <c r="A652" s="1" t="s">
        <v>30</v>
      </c>
      <c r="B652" t="s">
        <v>31</v>
      </c>
      <c r="E652" s="6">
        <f aca="true" t="shared" si="540" ref="E652:P652">E21*E634</f>
        <v>0</v>
      </c>
      <c r="F652" s="6">
        <f t="shared" si="540"/>
        <v>0</v>
      </c>
      <c r="G652" s="6">
        <f t="shared" si="540"/>
        <v>0</v>
      </c>
      <c r="H652" s="6">
        <f t="shared" si="540"/>
        <v>0</v>
      </c>
      <c r="I652" s="6">
        <f t="shared" si="540"/>
        <v>0</v>
      </c>
      <c r="J652" s="6">
        <f t="shared" si="540"/>
        <v>0</v>
      </c>
      <c r="K652" s="6">
        <f t="shared" si="540"/>
        <v>0</v>
      </c>
      <c r="L652" s="6">
        <f t="shared" si="540"/>
        <v>0</v>
      </c>
      <c r="M652" s="6">
        <f t="shared" si="540"/>
        <v>0</v>
      </c>
      <c r="N652" s="6">
        <f t="shared" si="540"/>
        <v>0</v>
      </c>
      <c r="O652" s="6">
        <f t="shared" si="540"/>
        <v>0</v>
      </c>
      <c r="P652" s="6">
        <f t="shared" si="540"/>
        <v>0</v>
      </c>
      <c r="Q652" s="6">
        <f aca="true" t="shared" si="541" ref="Q652:S666">Q21*Q634</f>
        <v>0</v>
      </c>
      <c r="R652" s="6">
        <f t="shared" si="541"/>
        <v>0</v>
      </c>
      <c r="S652" s="6">
        <f t="shared" si="541"/>
        <v>0</v>
      </c>
      <c r="T652" s="6">
        <f aca="true" t="shared" si="542" ref="T652:Y652">T21*T634</f>
        <v>0</v>
      </c>
      <c r="U652" s="6">
        <f t="shared" si="542"/>
        <v>0</v>
      </c>
      <c r="V652" s="6">
        <f t="shared" si="542"/>
        <v>0</v>
      </c>
      <c r="W652" s="6">
        <f t="shared" si="542"/>
        <v>0</v>
      </c>
      <c r="X652" s="6">
        <f t="shared" si="542"/>
        <v>0</v>
      </c>
      <c r="Y652" s="6">
        <f t="shared" si="542"/>
        <v>0</v>
      </c>
    </row>
    <row r="653" spans="1:25" ht="12.75">
      <c r="A653" s="1" t="s">
        <v>40</v>
      </c>
      <c r="B653" t="s">
        <v>45</v>
      </c>
      <c r="E653" s="6">
        <f aca="true" t="shared" si="543" ref="E653:P653">E22*E635</f>
        <v>0</v>
      </c>
      <c r="F653" s="6">
        <f t="shared" si="543"/>
        <v>0</v>
      </c>
      <c r="G653" s="6">
        <f t="shared" si="543"/>
        <v>0</v>
      </c>
      <c r="H653" s="6">
        <f t="shared" si="543"/>
        <v>0</v>
      </c>
      <c r="I653" s="6">
        <f t="shared" si="543"/>
        <v>0</v>
      </c>
      <c r="J653" s="6">
        <f t="shared" si="543"/>
        <v>0</v>
      </c>
      <c r="K653" s="6">
        <f t="shared" si="543"/>
        <v>0</v>
      </c>
      <c r="L653" s="6">
        <f t="shared" si="543"/>
        <v>0</v>
      </c>
      <c r="M653" s="6">
        <f t="shared" si="543"/>
        <v>0</v>
      </c>
      <c r="N653" s="6">
        <f t="shared" si="543"/>
        <v>0</v>
      </c>
      <c r="O653" s="6">
        <f t="shared" si="543"/>
        <v>0</v>
      </c>
      <c r="P653" s="6">
        <f t="shared" si="543"/>
        <v>0</v>
      </c>
      <c r="Q653" s="6">
        <f t="shared" si="541"/>
        <v>0</v>
      </c>
      <c r="R653" s="6">
        <f t="shared" si="541"/>
        <v>0</v>
      </c>
      <c r="S653" s="6">
        <f t="shared" si="541"/>
        <v>0</v>
      </c>
      <c r="T653" s="6">
        <f aca="true" t="shared" si="544" ref="T653:Y653">T22*T635</f>
        <v>0</v>
      </c>
      <c r="U653" s="6">
        <f t="shared" si="544"/>
        <v>0</v>
      </c>
      <c r="V653" s="6">
        <f t="shared" si="544"/>
        <v>0</v>
      </c>
      <c r="W653" s="6">
        <f t="shared" si="544"/>
        <v>0</v>
      </c>
      <c r="X653" s="6">
        <f t="shared" si="544"/>
        <v>0</v>
      </c>
      <c r="Y653" s="6">
        <f t="shared" si="544"/>
        <v>0</v>
      </c>
    </row>
    <row r="654" spans="1:25" ht="12.75">
      <c r="A654" s="1" t="s">
        <v>41</v>
      </c>
      <c r="B654" t="s">
        <v>44</v>
      </c>
      <c r="E654" s="6">
        <f aca="true" t="shared" si="545" ref="E654:P654">E23*E636</f>
        <v>0</v>
      </c>
      <c r="F654" s="6">
        <f t="shared" si="545"/>
        <v>0</v>
      </c>
      <c r="G654" s="6">
        <f t="shared" si="545"/>
        <v>0</v>
      </c>
      <c r="H654" s="6">
        <f t="shared" si="545"/>
        <v>0</v>
      </c>
      <c r="I654" s="6">
        <f t="shared" si="545"/>
        <v>0</v>
      </c>
      <c r="J654" s="6">
        <f t="shared" si="545"/>
        <v>0</v>
      </c>
      <c r="K654" s="6">
        <f t="shared" si="545"/>
        <v>-10812.1921875</v>
      </c>
      <c r="L654" s="6">
        <f t="shared" si="545"/>
        <v>-10588.540506252946</v>
      </c>
      <c r="M654" s="6">
        <f t="shared" si="545"/>
        <v>-13846.058583683065</v>
      </c>
      <c r="N654" s="6">
        <f t="shared" si="545"/>
        <v>15738.120435953912</v>
      </c>
      <c r="O654" s="6">
        <f t="shared" si="545"/>
        <v>-635.3634792977772</v>
      </c>
      <c r="P654" s="6">
        <f t="shared" si="545"/>
        <v>833.610626092067</v>
      </c>
      <c r="Q654" s="6">
        <f t="shared" si="541"/>
        <v>3024.8024421562022</v>
      </c>
      <c r="R654" s="6">
        <f t="shared" si="541"/>
        <v>0</v>
      </c>
      <c r="S654" s="6">
        <f t="shared" si="541"/>
        <v>0</v>
      </c>
      <c r="T654" s="6">
        <f aca="true" t="shared" si="546" ref="T654:Y654">T23*T636</f>
        <v>0</v>
      </c>
      <c r="U654" s="6">
        <f t="shared" si="546"/>
        <v>0</v>
      </c>
      <c r="V654" s="6">
        <f t="shared" si="546"/>
        <v>0</v>
      </c>
      <c r="W654" s="6">
        <f t="shared" si="546"/>
        <v>0</v>
      </c>
      <c r="X654" s="6">
        <f t="shared" si="546"/>
        <v>0</v>
      </c>
      <c r="Y654" s="6">
        <f t="shared" si="546"/>
        <v>0</v>
      </c>
    </row>
    <row r="655" spans="1:25" ht="12.75">
      <c r="A655" s="1" t="s">
        <v>42</v>
      </c>
      <c r="B655" t="s">
        <v>43</v>
      </c>
      <c r="E655" s="6">
        <f aca="true" t="shared" si="547" ref="E655:P655">E24*E637</f>
        <v>0</v>
      </c>
      <c r="F655" s="6">
        <f t="shared" si="547"/>
        <v>0</v>
      </c>
      <c r="G655" s="6">
        <f t="shared" si="547"/>
        <v>0</v>
      </c>
      <c r="H655" s="6">
        <f t="shared" si="547"/>
        <v>0</v>
      </c>
      <c r="I655" s="6">
        <f t="shared" si="547"/>
        <v>0</v>
      </c>
      <c r="J655" s="6">
        <f t="shared" si="547"/>
        <v>0</v>
      </c>
      <c r="K655" s="6">
        <f t="shared" si="547"/>
        <v>21535.439062499998</v>
      </c>
      <c r="L655" s="6">
        <f t="shared" si="547"/>
        <v>-2661.6638594203346</v>
      </c>
      <c r="M655" s="6">
        <f t="shared" si="547"/>
        <v>-3740.576112024724</v>
      </c>
      <c r="N655" s="6">
        <f t="shared" si="547"/>
        <v>6671.758232657973</v>
      </c>
      <c r="O655" s="6">
        <f t="shared" si="547"/>
        <v>3051.67004450599</v>
      </c>
      <c r="P655" s="6">
        <f t="shared" si="547"/>
        <v>4847.524433237265</v>
      </c>
      <c r="Q655" s="6">
        <f t="shared" si="541"/>
        <v>3479.323020765917</v>
      </c>
      <c r="R655" s="6">
        <f t="shared" si="541"/>
        <v>0</v>
      </c>
      <c r="S655" s="6">
        <f t="shared" si="541"/>
        <v>0</v>
      </c>
      <c r="T655" s="6">
        <f aca="true" t="shared" si="548" ref="T655:Y655">T24*T637</f>
        <v>0</v>
      </c>
      <c r="U655" s="6">
        <f t="shared" si="548"/>
        <v>0</v>
      </c>
      <c r="V655" s="6">
        <f t="shared" si="548"/>
        <v>0</v>
      </c>
      <c r="W655" s="6">
        <f t="shared" si="548"/>
        <v>0</v>
      </c>
      <c r="X655" s="6">
        <f t="shared" si="548"/>
        <v>0</v>
      </c>
      <c r="Y655" s="6">
        <f t="shared" si="548"/>
        <v>0</v>
      </c>
    </row>
    <row r="656" spans="1:25" ht="12.75">
      <c r="A656" s="1" t="s">
        <v>0</v>
      </c>
      <c r="B656" t="s">
        <v>9</v>
      </c>
      <c r="E656" s="6">
        <f aca="true" t="shared" si="549" ref="E656:P656">E25*E638</f>
        <v>0</v>
      </c>
      <c r="F656" s="6">
        <f t="shared" si="549"/>
        <v>0</v>
      </c>
      <c r="G656" s="6">
        <f t="shared" si="549"/>
        <v>0</v>
      </c>
      <c r="H656" s="6">
        <f t="shared" si="549"/>
        <v>0</v>
      </c>
      <c r="I656" s="6">
        <f t="shared" si="549"/>
        <v>0</v>
      </c>
      <c r="J656" s="6">
        <f t="shared" si="549"/>
        <v>0</v>
      </c>
      <c r="K656" s="6">
        <f t="shared" si="549"/>
        <v>1627.7703749999998</v>
      </c>
      <c r="L656" s="6">
        <f t="shared" si="549"/>
        <v>1766.0740228212014</v>
      </c>
      <c r="M656" s="6">
        <f t="shared" si="549"/>
        <v>962.5397967139678</v>
      </c>
      <c r="N656" s="6">
        <f t="shared" si="549"/>
        <v>590.3677713774099</v>
      </c>
      <c r="O656" s="6">
        <f t="shared" si="549"/>
        <v>379.16438744356236</v>
      </c>
      <c r="P656" s="6">
        <f t="shared" si="549"/>
        <v>387.55029862091567</v>
      </c>
      <c r="Q656" s="6">
        <f t="shared" si="541"/>
        <v>894.445285117597</v>
      </c>
      <c r="R656" s="6">
        <f t="shared" si="541"/>
        <v>0</v>
      </c>
      <c r="S656" s="6">
        <f t="shared" si="541"/>
        <v>0</v>
      </c>
      <c r="T656" s="6">
        <f aca="true" t="shared" si="550" ref="T656:Y656">T25*T638</f>
        <v>0</v>
      </c>
      <c r="U656" s="6">
        <f t="shared" si="550"/>
        <v>0</v>
      </c>
      <c r="V656" s="6">
        <f t="shared" si="550"/>
        <v>0</v>
      </c>
      <c r="W656" s="6">
        <f t="shared" si="550"/>
        <v>0</v>
      </c>
      <c r="X656" s="6">
        <f t="shared" si="550"/>
        <v>0</v>
      </c>
      <c r="Y656" s="6">
        <f t="shared" si="550"/>
        <v>0</v>
      </c>
    </row>
    <row r="657" spans="1:25" ht="12.75">
      <c r="A657" s="2" t="s">
        <v>1</v>
      </c>
      <c r="B657" t="s">
        <v>10</v>
      </c>
      <c r="E657" s="6">
        <f aca="true" t="shared" si="551" ref="E657:P657">E26*E639</f>
        <v>0</v>
      </c>
      <c r="F657" s="6">
        <f t="shared" si="551"/>
        <v>0</v>
      </c>
      <c r="G657" s="6">
        <f t="shared" si="551"/>
        <v>0</v>
      </c>
      <c r="H657" s="6">
        <f t="shared" si="551"/>
        <v>0</v>
      </c>
      <c r="I657" s="6">
        <f t="shared" si="551"/>
        <v>0</v>
      </c>
      <c r="J657" s="6">
        <f t="shared" si="551"/>
        <v>0</v>
      </c>
      <c r="K657" s="6">
        <f t="shared" si="551"/>
        <v>0</v>
      </c>
      <c r="L657" s="6">
        <f t="shared" si="551"/>
        <v>0</v>
      </c>
      <c r="M657" s="6">
        <f t="shared" si="551"/>
        <v>0</v>
      </c>
      <c r="N657" s="6">
        <f t="shared" si="551"/>
        <v>0</v>
      </c>
      <c r="O657" s="6">
        <f t="shared" si="551"/>
        <v>0</v>
      </c>
      <c r="P657" s="6">
        <f t="shared" si="551"/>
        <v>0</v>
      </c>
      <c r="Q657" s="6">
        <f t="shared" si="541"/>
        <v>0</v>
      </c>
      <c r="R657" s="6">
        <f t="shared" si="541"/>
        <v>0</v>
      </c>
      <c r="S657" s="6">
        <f t="shared" si="541"/>
        <v>0</v>
      </c>
      <c r="T657" s="6">
        <f aca="true" t="shared" si="552" ref="T657:Y657">T26*T639</f>
        <v>0</v>
      </c>
      <c r="U657" s="6">
        <f t="shared" si="552"/>
        <v>0</v>
      </c>
      <c r="V657" s="6">
        <f t="shared" si="552"/>
        <v>0</v>
      </c>
      <c r="W657" s="6">
        <f t="shared" si="552"/>
        <v>0</v>
      </c>
      <c r="X657" s="6">
        <f t="shared" si="552"/>
        <v>0</v>
      </c>
      <c r="Y657" s="6">
        <f t="shared" si="552"/>
        <v>0</v>
      </c>
    </row>
    <row r="658" spans="1:25" ht="12.75">
      <c r="A658" s="2" t="s">
        <v>2</v>
      </c>
      <c r="B658" t="s">
        <v>11</v>
      </c>
      <c r="E658" s="6">
        <f aca="true" t="shared" si="553" ref="E658:P658">E27*E640</f>
        <v>0</v>
      </c>
      <c r="F658" s="6">
        <f t="shared" si="553"/>
        <v>0</v>
      </c>
      <c r="G658" s="6">
        <f t="shared" si="553"/>
        <v>0</v>
      </c>
      <c r="H658" s="6">
        <f t="shared" si="553"/>
        <v>0</v>
      </c>
      <c r="I658" s="6">
        <f t="shared" si="553"/>
        <v>0</v>
      </c>
      <c r="J658" s="6">
        <f t="shared" si="553"/>
        <v>0</v>
      </c>
      <c r="K658" s="6">
        <f t="shared" si="553"/>
        <v>0</v>
      </c>
      <c r="L658" s="6">
        <f t="shared" si="553"/>
        <v>0</v>
      </c>
      <c r="M658" s="6">
        <f t="shared" si="553"/>
        <v>0</v>
      </c>
      <c r="N658" s="6">
        <f t="shared" si="553"/>
        <v>0</v>
      </c>
      <c r="O658" s="6">
        <f t="shared" si="553"/>
        <v>0</v>
      </c>
      <c r="P658" s="6">
        <f t="shared" si="553"/>
        <v>0</v>
      </c>
      <c r="Q658" s="6">
        <f t="shared" si="541"/>
        <v>0</v>
      </c>
      <c r="R658" s="6">
        <f t="shared" si="541"/>
        <v>0</v>
      </c>
      <c r="S658" s="6">
        <f t="shared" si="541"/>
        <v>0</v>
      </c>
      <c r="T658" s="6">
        <f aca="true" t="shared" si="554" ref="T658:Y658">T27*T640</f>
        <v>0</v>
      </c>
      <c r="U658" s="6">
        <f t="shared" si="554"/>
        <v>0</v>
      </c>
      <c r="V658" s="6">
        <f t="shared" si="554"/>
        <v>0</v>
      </c>
      <c r="W658" s="6">
        <f t="shared" si="554"/>
        <v>0</v>
      </c>
      <c r="X658" s="6">
        <f t="shared" si="554"/>
        <v>0</v>
      </c>
      <c r="Y658" s="6">
        <f t="shared" si="554"/>
        <v>0</v>
      </c>
    </row>
    <row r="659" spans="1:25" ht="12.75">
      <c r="A659" s="2" t="s">
        <v>3</v>
      </c>
      <c r="B659" t="s">
        <v>12</v>
      </c>
      <c r="E659" s="6">
        <f aca="true" t="shared" si="555" ref="E659:P659">E28*E641</f>
        <v>0</v>
      </c>
      <c r="F659" s="6">
        <f t="shared" si="555"/>
        <v>0</v>
      </c>
      <c r="G659" s="6">
        <f t="shared" si="555"/>
        <v>0</v>
      </c>
      <c r="H659" s="6">
        <f t="shared" si="555"/>
        <v>0</v>
      </c>
      <c r="I659" s="6">
        <f t="shared" si="555"/>
        <v>0</v>
      </c>
      <c r="J659" s="6">
        <f t="shared" si="555"/>
        <v>0</v>
      </c>
      <c r="K659" s="6">
        <f t="shared" si="555"/>
        <v>0</v>
      </c>
      <c r="L659" s="6">
        <f t="shared" si="555"/>
        <v>0</v>
      </c>
      <c r="M659" s="6">
        <f t="shared" si="555"/>
        <v>0</v>
      </c>
      <c r="N659" s="6">
        <f t="shared" si="555"/>
        <v>0</v>
      </c>
      <c r="O659" s="6">
        <f t="shared" si="555"/>
        <v>0</v>
      </c>
      <c r="P659" s="6">
        <f t="shared" si="555"/>
        <v>0</v>
      </c>
      <c r="Q659" s="6">
        <f t="shared" si="541"/>
        <v>0</v>
      </c>
      <c r="R659" s="6">
        <f t="shared" si="541"/>
        <v>0</v>
      </c>
      <c r="S659" s="6">
        <f t="shared" si="541"/>
        <v>0</v>
      </c>
      <c r="T659" s="6">
        <f aca="true" t="shared" si="556" ref="T659:Y659">T28*T641</f>
        <v>0</v>
      </c>
      <c r="U659" s="6">
        <f t="shared" si="556"/>
        <v>0</v>
      </c>
      <c r="V659" s="6">
        <f t="shared" si="556"/>
        <v>0</v>
      </c>
      <c r="W659" s="6">
        <f t="shared" si="556"/>
        <v>0</v>
      </c>
      <c r="X659" s="6">
        <f t="shared" si="556"/>
        <v>0</v>
      </c>
      <c r="Y659" s="6">
        <f t="shared" si="556"/>
        <v>0</v>
      </c>
    </row>
    <row r="660" spans="1:25" ht="12.75">
      <c r="A660" s="2" t="s">
        <v>4</v>
      </c>
      <c r="B660" t="s">
        <v>13</v>
      </c>
      <c r="E660" s="6">
        <f aca="true" t="shared" si="557" ref="E660:P660">E29*E642</f>
        <v>0</v>
      </c>
      <c r="F660" s="6">
        <f t="shared" si="557"/>
        <v>0</v>
      </c>
      <c r="G660" s="6">
        <f t="shared" si="557"/>
        <v>0</v>
      </c>
      <c r="H660" s="6">
        <f t="shared" si="557"/>
        <v>0</v>
      </c>
      <c r="I660" s="6">
        <f t="shared" si="557"/>
        <v>0</v>
      </c>
      <c r="J660" s="6">
        <f t="shared" si="557"/>
        <v>0</v>
      </c>
      <c r="K660" s="6">
        <f t="shared" si="557"/>
        <v>0</v>
      </c>
      <c r="L660" s="6">
        <f t="shared" si="557"/>
        <v>0</v>
      </c>
      <c r="M660" s="6">
        <f t="shared" si="557"/>
        <v>0</v>
      </c>
      <c r="N660" s="6">
        <f t="shared" si="557"/>
        <v>0</v>
      </c>
      <c r="O660" s="6">
        <f t="shared" si="557"/>
        <v>0</v>
      </c>
      <c r="P660" s="6">
        <f t="shared" si="557"/>
        <v>0</v>
      </c>
      <c r="Q660" s="6">
        <f t="shared" si="541"/>
        <v>0</v>
      </c>
      <c r="R660" s="6">
        <f t="shared" si="541"/>
        <v>0</v>
      </c>
      <c r="S660" s="6">
        <f t="shared" si="541"/>
        <v>0</v>
      </c>
      <c r="T660" s="6">
        <f aca="true" t="shared" si="558" ref="T660:Y660">T29*T642</f>
        <v>0</v>
      </c>
      <c r="U660" s="6">
        <f t="shared" si="558"/>
        <v>0</v>
      </c>
      <c r="V660" s="6">
        <f t="shared" si="558"/>
        <v>0</v>
      </c>
      <c r="W660" s="6">
        <f t="shared" si="558"/>
        <v>0</v>
      </c>
      <c r="X660" s="6">
        <f t="shared" si="558"/>
        <v>0</v>
      </c>
      <c r="Y660" s="6">
        <f t="shared" si="558"/>
        <v>0</v>
      </c>
    </row>
    <row r="661" spans="1:25" ht="12.75">
      <c r="A661" s="2" t="s">
        <v>5</v>
      </c>
      <c r="B661" t="s">
        <v>14</v>
      </c>
      <c r="E661" s="6">
        <f aca="true" t="shared" si="559" ref="E661:P661">E30*E643</f>
        <v>0</v>
      </c>
      <c r="F661" s="6">
        <f t="shared" si="559"/>
        <v>0</v>
      </c>
      <c r="G661" s="6">
        <f t="shared" si="559"/>
        <v>0</v>
      </c>
      <c r="H661" s="6">
        <f t="shared" si="559"/>
        <v>0</v>
      </c>
      <c r="I661" s="6">
        <f t="shared" si="559"/>
        <v>0</v>
      </c>
      <c r="J661" s="6">
        <f t="shared" si="559"/>
        <v>0</v>
      </c>
      <c r="K661" s="6">
        <f t="shared" si="559"/>
        <v>0</v>
      </c>
      <c r="L661" s="6">
        <f t="shared" si="559"/>
        <v>0</v>
      </c>
      <c r="M661" s="6">
        <f t="shared" si="559"/>
        <v>0</v>
      </c>
      <c r="N661" s="6">
        <f t="shared" si="559"/>
        <v>0</v>
      </c>
      <c r="O661" s="6">
        <f t="shared" si="559"/>
        <v>0</v>
      </c>
      <c r="P661" s="6">
        <f t="shared" si="559"/>
        <v>0</v>
      </c>
      <c r="Q661" s="6">
        <f t="shared" si="541"/>
        <v>0</v>
      </c>
      <c r="R661" s="6">
        <f t="shared" si="541"/>
        <v>0</v>
      </c>
      <c r="S661" s="6">
        <f t="shared" si="541"/>
        <v>0</v>
      </c>
      <c r="T661" s="6">
        <f aca="true" t="shared" si="560" ref="T661:Y661">T30*T643</f>
        <v>0</v>
      </c>
      <c r="U661" s="6">
        <f t="shared" si="560"/>
        <v>0</v>
      </c>
      <c r="V661" s="6">
        <f t="shared" si="560"/>
        <v>0</v>
      </c>
      <c r="W661" s="6">
        <f t="shared" si="560"/>
        <v>0</v>
      </c>
      <c r="X661" s="6">
        <f t="shared" si="560"/>
        <v>0</v>
      </c>
      <c r="Y661" s="6">
        <f t="shared" si="560"/>
        <v>0</v>
      </c>
    </row>
    <row r="662" spans="1:25" ht="12.75">
      <c r="A662" s="2" t="s">
        <v>6</v>
      </c>
      <c r="B662" t="s">
        <v>15</v>
      </c>
      <c r="E662" s="6">
        <f aca="true" t="shared" si="561" ref="E662:P662">E31*E644</f>
        <v>0</v>
      </c>
      <c r="F662" s="6">
        <f t="shared" si="561"/>
        <v>0</v>
      </c>
      <c r="G662" s="6">
        <f t="shared" si="561"/>
        <v>0</v>
      </c>
      <c r="H662" s="6">
        <f t="shared" si="561"/>
        <v>0</v>
      </c>
      <c r="I662" s="6">
        <f t="shared" si="561"/>
        <v>0</v>
      </c>
      <c r="J662" s="6">
        <f t="shared" si="561"/>
        <v>0</v>
      </c>
      <c r="K662" s="6">
        <f t="shared" si="561"/>
        <v>0</v>
      </c>
      <c r="L662" s="6">
        <f t="shared" si="561"/>
        <v>0</v>
      </c>
      <c r="M662" s="6">
        <f t="shared" si="561"/>
        <v>0</v>
      </c>
      <c r="N662" s="6">
        <f t="shared" si="561"/>
        <v>0</v>
      </c>
      <c r="O662" s="6">
        <f t="shared" si="561"/>
        <v>0</v>
      </c>
      <c r="P662" s="6">
        <f t="shared" si="561"/>
        <v>0</v>
      </c>
      <c r="Q662" s="6">
        <f t="shared" si="541"/>
        <v>0</v>
      </c>
      <c r="R662" s="6">
        <f t="shared" si="541"/>
        <v>0</v>
      </c>
      <c r="S662" s="6">
        <f t="shared" si="541"/>
        <v>0</v>
      </c>
      <c r="T662" s="6">
        <f aca="true" t="shared" si="562" ref="T662:Y662">T31*T644</f>
        <v>0</v>
      </c>
      <c r="U662" s="6">
        <f t="shared" si="562"/>
        <v>0</v>
      </c>
      <c r="V662" s="6">
        <f t="shared" si="562"/>
        <v>0</v>
      </c>
      <c r="W662" s="6">
        <f t="shared" si="562"/>
        <v>0</v>
      </c>
      <c r="X662" s="6">
        <f t="shared" si="562"/>
        <v>0</v>
      </c>
      <c r="Y662" s="6">
        <f t="shared" si="562"/>
        <v>0</v>
      </c>
    </row>
    <row r="663" spans="1:25" ht="12.75">
      <c r="A663" s="2" t="s">
        <v>7</v>
      </c>
      <c r="B663" t="s">
        <v>16</v>
      </c>
      <c r="E663" s="6">
        <f aca="true" t="shared" si="563" ref="E663:P663">E32*E645</f>
        <v>0</v>
      </c>
      <c r="F663" s="6">
        <f t="shared" si="563"/>
        <v>0</v>
      </c>
      <c r="G663" s="6">
        <f t="shared" si="563"/>
        <v>0</v>
      </c>
      <c r="H663" s="6">
        <f t="shared" si="563"/>
        <v>0</v>
      </c>
      <c r="I663" s="6">
        <f t="shared" si="563"/>
        <v>0</v>
      </c>
      <c r="J663" s="6">
        <f t="shared" si="563"/>
        <v>0</v>
      </c>
      <c r="K663" s="6">
        <f t="shared" si="563"/>
        <v>0</v>
      </c>
      <c r="L663" s="6">
        <f t="shared" si="563"/>
        <v>0</v>
      </c>
      <c r="M663" s="6">
        <f t="shared" si="563"/>
        <v>0</v>
      </c>
      <c r="N663" s="6">
        <f t="shared" si="563"/>
        <v>0</v>
      </c>
      <c r="O663" s="6">
        <f t="shared" si="563"/>
        <v>0</v>
      </c>
      <c r="P663" s="6">
        <f t="shared" si="563"/>
        <v>0</v>
      </c>
      <c r="Q663" s="6">
        <f t="shared" si="541"/>
        <v>0</v>
      </c>
      <c r="R663" s="6">
        <f t="shared" si="541"/>
        <v>0</v>
      </c>
      <c r="S663" s="6">
        <f t="shared" si="541"/>
        <v>0</v>
      </c>
      <c r="T663" s="6">
        <f aca="true" t="shared" si="564" ref="T663:Y663">T32*T645</f>
        <v>0</v>
      </c>
      <c r="U663" s="6">
        <f t="shared" si="564"/>
        <v>0</v>
      </c>
      <c r="V663" s="6">
        <f t="shared" si="564"/>
        <v>0</v>
      </c>
      <c r="W663" s="6">
        <f t="shared" si="564"/>
        <v>0</v>
      </c>
      <c r="X663" s="6">
        <f t="shared" si="564"/>
        <v>0</v>
      </c>
      <c r="Y663" s="6">
        <f t="shared" si="564"/>
        <v>0</v>
      </c>
    </row>
    <row r="664" spans="1:25" ht="12.75">
      <c r="A664" s="2" t="s">
        <v>8</v>
      </c>
      <c r="B664" t="s">
        <v>17</v>
      </c>
      <c r="E664" s="6">
        <f aca="true" t="shared" si="565" ref="E664:P664">E33*E646</f>
        <v>0</v>
      </c>
      <c r="F664" s="6">
        <f t="shared" si="565"/>
        <v>0</v>
      </c>
      <c r="G664" s="6">
        <f t="shared" si="565"/>
        <v>0</v>
      </c>
      <c r="H664" s="6">
        <f t="shared" si="565"/>
        <v>0</v>
      </c>
      <c r="I664" s="6">
        <f t="shared" si="565"/>
        <v>0</v>
      </c>
      <c r="J664" s="6">
        <f t="shared" si="565"/>
        <v>0</v>
      </c>
      <c r="K664" s="6">
        <f t="shared" si="565"/>
        <v>0</v>
      </c>
      <c r="L664" s="6">
        <f t="shared" si="565"/>
        <v>0</v>
      </c>
      <c r="M664" s="6">
        <f t="shared" si="565"/>
        <v>0</v>
      </c>
      <c r="N664" s="6">
        <f t="shared" si="565"/>
        <v>0</v>
      </c>
      <c r="O664" s="6">
        <f t="shared" si="565"/>
        <v>0</v>
      </c>
      <c r="P664" s="6">
        <f t="shared" si="565"/>
        <v>0</v>
      </c>
      <c r="Q664" s="6">
        <f t="shared" si="541"/>
        <v>0</v>
      </c>
      <c r="R664" s="6">
        <f t="shared" si="541"/>
        <v>0</v>
      </c>
      <c r="S664" s="6">
        <f t="shared" si="541"/>
        <v>0</v>
      </c>
      <c r="T664" s="6">
        <f aca="true" t="shared" si="566" ref="T664:Y664">T33*T646</f>
        <v>0</v>
      </c>
      <c r="U664" s="6">
        <f t="shared" si="566"/>
        <v>0</v>
      </c>
      <c r="V664" s="6">
        <f t="shared" si="566"/>
        <v>0</v>
      </c>
      <c r="W664" s="6">
        <f t="shared" si="566"/>
        <v>0</v>
      </c>
      <c r="X664" s="6">
        <f t="shared" si="566"/>
        <v>0</v>
      </c>
      <c r="Y664" s="6">
        <f t="shared" si="566"/>
        <v>0</v>
      </c>
    </row>
    <row r="665" spans="1:25" ht="12.75">
      <c r="A665" s="2" t="s">
        <v>28</v>
      </c>
      <c r="B665" t="s">
        <v>18</v>
      </c>
      <c r="E665" s="6">
        <f aca="true" t="shared" si="567" ref="E665:P665">E34*E647</f>
        <v>0</v>
      </c>
      <c r="F665" s="6">
        <f t="shared" si="567"/>
        <v>0</v>
      </c>
      <c r="G665" s="6">
        <f t="shared" si="567"/>
        <v>0</v>
      </c>
      <c r="H665" s="6">
        <f t="shared" si="567"/>
        <v>0</v>
      </c>
      <c r="I665" s="6">
        <f t="shared" si="567"/>
        <v>0</v>
      </c>
      <c r="J665" s="6">
        <f t="shared" si="567"/>
        <v>0</v>
      </c>
      <c r="K665" s="6">
        <f t="shared" si="567"/>
        <v>0</v>
      </c>
      <c r="L665" s="6">
        <f t="shared" si="567"/>
        <v>0</v>
      </c>
      <c r="M665" s="6">
        <f t="shared" si="567"/>
        <v>0</v>
      </c>
      <c r="N665" s="6">
        <f t="shared" si="567"/>
        <v>0</v>
      </c>
      <c r="O665" s="6">
        <f t="shared" si="567"/>
        <v>0</v>
      </c>
      <c r="P665" s="6">
        <f t="shared" si="567"/>
        <v>0</v>
      </c>
      <c r="Q665" s="6">
        <f t="shared" si="541"/>
        <v>0</v>
      </c>
      <c r="R665" s="6">
        <f t="shared" si="541"/>
        <v>0</v>
      </c>
      <c r="S665" s="6">
        <f t="shared" si="541"/>
        <v>0</v>
      </c>
      <c r="T665" s="6">
        <f aca="true" t="shared" si="568" ref="T665:Y665">T34*T647</f>
        <v>0</v>
      </c>
      <c r="U665" s="6">
        <f t="shared" si="568"/>
        <v>0</v>
      </c>
      <c r="V665" s="6">
        <f t="shared" si="568"/>
        <v>0</v>
      </c>
      <c r="W665" s="6">
        <f t="shared" si="568"/>
        <v>0</v>
      </c>
      <c r="X665" s="6">
        <f t="shared" si="568"/>
        <v>0</v>
      </c>
      <c r="Y665" s="6">
        <f t="shared" si="568"/>
        <v>0</v>
      </c>
    </row>
    <row r="666" spans="1:25" ht="12.75">
      <c r="A666" s="2" t="s">
        <v>29</v>
      </c>
      <c r="E666" s="6">
        <f aca="true" t="shared" si="569" ref="E666:P666">E35*E648</f>
        <v>0</v>
      </c>
      <c r="F666" s="6">
        <f t="shared" si="569"/>
        <v>0</v>
      </c>
      <c r="G666" s="6">
        <f t="shared" si="569"/>
        <v>0</v>
      </c>
      <c r="H666" s="6">
        <f t="shared" si="569"/>
        <v>0</v>
      </c>
      <c r="I666" s="6">
        <f t="shared" si="569"/>
        <v>0</v>
      </c>
      <c r="J666" s="6">
        <f t="shared" si="569"/>
        <v>0</v>
      </c>
      <c r="K666" s="6">
        <f t="shared" si="569"/>
        <v>238.7055</v>
      </c>
      <c r="L666" s="6">
        <f t="shared" si="569"/>
        <v>172.33014332899054</v>
      </c>
      <c r="M666" s="6">
        <f t="shared" si="569"/>
        <v>57.95258765108728</v>
      </c>
      <c r="N666" s="6">
        <f t="shared" si="569"/>
        <v>24.096643729690197</v>
      </c>
      <c r="O666" s="6">
        <f t="shared" si="569"/>
        <v>37.99345249942264</v>
      </c>
      <c r="P666" s="6">
        <f t="shared" si="569"/>
        <v>100.99795661029925</v>
      </c>
      <c r="Q666" s="6">
        <f t="shared" si="541"/>
        <v>166.614867501627</v>
      </c>
      <c r="R666" s="6">
        <f t="shared" si="541"/>
        <v>0</v>
      </c>
      <c r="S666" s="6">
        <f t="shared" si="541"/>
        <v>0</v>
      </c>
      <c r="T666" s="6">
        <f aca="true" t="shared" si="570" ref="T666:Y666">T35*T648</f>
        <v>0</v>
      </c>
      <c r="U666" s="6">
        <f t="shared" si="570"/>
        <v>0</v>
      </c>
      <c r="V666" s="6">
        <f t="shared" si="570"/>
        <v>0</v>
      </c>
      <c r="W666" s="6">
        <f t="shared" si="570"/>
        <v>0</v>
      </c>
      <c r="X666" s="6">
        <f t="shared" si="570"/>
        <v>0</v>
      </c>
      <c r="Y666" s="6">
        <f t="shared" si="570"/>
        <v>0</v>
      </c>
    </row>
    <row r="668" ht="12.75">
      <c r="E668" s="9" t="s">
        <v>24</v>
      </c>
    </row>
    <row r="670" spans="1:25" ht="12.75">
      <c r="A670" s="1" t="s">
        <v>30</v>
      </c>
      <c r="B670" t="s">
        <v>31</v>
      </c>
      <c r="E670" s="10">
        <f aca="true" t="shared" si="571" ref="E670:O684">E652+E634</f>
        <v>0</v>
      </c>
      <c r="F670" s="10">
        <f t="shared" si="571"/>
        <v>0</v>
      </c>
      <c r="G670" s="10">
        <f t="shared" si="571"/>
        <v>0</v>
      </c>
      <c r="H670" s="10">
        <f t="shared" si="571"/>
        <v>0</v>
      </c>
      <c r="I670" s="10">
        <f t="shared" si="571"/>
        <v>0</v>
      </c>
      <c r="J670" s="10">
        <f t="shared" si="571"/>
        <v>0</v>
      </c>
      <c r="K670" s="10">
        <f t="shared" si="571"/>
        <v>0</v>
      </c>
      <c r="L670" s="10">
        <f t="shared" si="571"/>
        <v>0</v>
      </c>
      <c r="M670" s="10">
        <f t="shared" si="571"/>
        <v>0</v>
      </c>
      <c r="N670" s="10">
        <f t="shared" si="571"/>
        <v>0</v>
      </c>
      <c r="O670" s="10">
        <f t="shared" si="571"/>
        <v>0</v>
      </c>
      <c r="P670" s="10">
        <f aca="true" t="shared" si="572" ref="P670:S684">P652+P634</f>
        <v>0</v>
      </c>
      <c r="Q670" s="10">
        <f t="shared" si="572"/>
        <v>0</v>
      </c>
      <c r="R670" s="10">
        <f t="shared" si="572"/>
        <v>0</v>
      </c>
      <c r="S670" s="10">
        <f t="shared" si="572"/>
        <v>0</v>
      </c>
      <c r="T670" s="10">
        <f aca="true" t="shared" si="573" ref="T670:Y670">T652+T634</f>
        <v>0</v>
      </c>
      <c r="U670" s="10">
        <f t="shared" si="573"/>
        <v>0</v>
      </c>
      <c r="V670" s="10">
        <f t="shared" si="573"/>
        <v>0</v>
      </c>
      <c r="W670" s="10">
        <f t="shared" si="573"/>
        <v>0</v>
      </c>
      <c r="X670" s="10">
        <f t="shared" si="573"/>
        <v>0</v>
      </c>
      <c r="Y670" s="10">
        <f t="shared" si="573"/>
        <v>0</v>
      </c>
    </row>
    <row r="671" spans="1:25" ht="12.75">
      <c r="A671" s="1" t="s">
        <v>40</v>
      </c>
      <c r="B671" t="s">
        <v>45</v>
      </c>
      <c r="E671" s="10">
        <f t="shared" si="571"/>
        <v>0</v>
      </c>
      <c r="F671" s="10">
        <f t="shared" si="571"/>
        <v>0</v>
      </c>
      <c r="G671" s="10">
        <f t="shared" si="571"/>
        <v>0</v>
      </c>
      <c r="H671" s="10">
        <f t="shared" si="571"/>
        <v>0</v>
      </c>
      <c r="I671" s="10">
        <f t="shared" si="571"/>
        <v>0</v>
      </c>
      <c r="J671" s="10">
        <f t="shared" si="571"/>
        <v>0</v>
      </c>
      <c r="K671" s="10">
        <f t="shared" si="571"/>
        <v>0</v>
      </c>
      <c r="L671" s="10">
        <f t="shared" si="571"/>
        <v>0</v>
      </c>
      <c r="M671" s="10">
        <f t="shared" si="571"/>
        <v>0</v>
      </c>
      <c r="N671" s="10">
        <f t="shared" si="571"/>
        <v>0</v>
      </c>
      <c r="O671" s="10">
        <f t="shared" si="571"/>
        <v>0</v>
      </c>
      <c r="P671" s="10">
        <f t="shared" si="572"/>
        <v>0</v>
      </c>
      <c r="Q671" s="10">
        <f t="shared" si="572"/>
        <v>0</v>
      </c>
      <c r="R671" s="10">
        <f t="shared" si="572"/>
        <v>0</v>
      </c>
      <c r="S671" s="10">
        <f t="shared" si="572"/>
        <v>0</v>
      </c>
      <c r="T671" s="10">
        <f aca="true" t="shared" si="574" ref="T671:Y671">T653+T635</f>
        <v>0</v>
      </c>
      <c r="U671" s="10">
        <f t="shared" si="574"/>
        <v>0</v>
      </c>
      <c r="V671" s="10">
        <f t="shared" si="574"/>
        <v>0</v>
      </c>
      <c r="W671" s="10">
        <f t="shared" si="574"/>
        <v>0</v>
      </c>
      <c r="X671" s="10">
        <f t="shared" si="574"/>
        <v>0</v>
      </c>
      <c r="Y671" s="10">
        <f t="shared" si="574"/>
        <v>0</v>
      </c>
    </row>
    <row r="672" spans="1:25" ht="12.75">
      <c r="A672" s="1" t="s">
        <v>41</v>
      </c>
      <c r="B672" t="s">
        <v>44</v>
      </c>
      <c r="E672" s="10">
        <f t="shared" si="571"/>
        <v>0</v>
      </c>
      <c r="F672" s="10">
        <f t="shared" si="571"/>
        <v>0</v>
      </c>
      <c r="G672" s="10">
        <f t="shared" si="571"/>
        <v>0</v>
      </c>
      <c r="H672" s="10">
        <f t="shared" si="571"/>
        <v>0</v>
      </c>
      <c r="I672" s="10">
        <f t="shared" si="571"/>
        <v>0</v>
      </c>
      <c r="J672" s="10">
        <f t="shared" si="571"/>
        <v>0</v>
      </c>
      <c r="K672" s="10">
        <f t="shared" si="571"/>
        <v>24765.9328125</v>
      </c>
      <c r="L672" s="10">
        <f t="shared" si="571"/>
        <v>28154.747112674777</v>
      </c>
      <c r="M672" s="10">
        <f t="shared" si="571"/>
        <v>19081.548036252883</v>
      </c>
      <c r="N672" s="10">
        <f t="shared" si="571"/>
        <v>40838.790987714536</v>
      </c>
      <c r="O672" s="10">
        <f t="shared" si="571"/>
        <v>31453.70113170107</v>
      </c>
      <c r="P672" s="10">
        <f t="shared" si="572"/>
        <v>32290.61538428328</v>
      </c>
      <c r="Q672" s="10">
        <f t="shared" si="572"/>
        <v>35033.293893544585</v>
      </c>
      <c r="R672" s="10">
        <f t="shared" si="572"/>
        <v>33046.85785816426</v>
      </c>
      <c r="S672" s="10">
        <f t="shared" si="572"/>
        <v>31225.17539370928</v>
      </c>
      <c r="T672" s="10">
        <f aca="true" t="shared" si="575" ref="T672:Y672">T654+T636</f>
        <v>29403.492929254306</v>
      </c>
      <c r="U672" s="10">
        <f t="shared" si="575"/>
        <v>27581.81046479933</v>
      </c>
      <c r="V672" s="10">
        <f t="shared" si="575"/>
        <v>25760.128000344353</v>
      </c>
      <c r="W672" s="10">
        <f t="shared" si="575"/>
        <v>23938.445535889376</v>
      </c>
      <c r="X672" s="10">
        <f t="shared" si="575"/>
        <v>22116.7630714344</v>
      </c>
      <c r="Y672" s="10">
        <f t="shared" si="575"/>
        <v>22116.7630714344</v>
      </c>
    </row>
    <row r="673" spans="1:25" ht="12.75">
      <c r="A673" s="1" t="s">
        <v>42</v>
      </c>
      <c r="B673" t="s">
        <v>43</v>
      </c>
      <c r="E673" s="10">
        <f t="shared" si="571"/>
        <v>0</v>
      </c>
      <c r="F673" s="10">
        <f t="shared" si="571"/>
        <v>0</v>
      </c>
      <c r="G673" s="10">
        <f t="shared" si="571"/>
        <v>0</v>
      </c>
      <c r="H673" s="10">
        <f t="shared" si="571"/>
        <v>0</v>
      </c>
      <c r="I673" s="10">
        <f t="shared" si="571"/>
        <v>0</v>
      </c>
      <c r="J673" s="10">
        <f t="shared" si="571"/>
        <v>0</v>
      </c>
      <c r="K673" s="10">
        <f t="shared" si="571"/>
        <v>57113.564062499994</v>
      </c>
      <c r="L673" s="10">
        <f t="shared" si="571"/>
        <v>36081.62375950739</v>
      </c>
      <c r="M673" s="10">
        <f t="shared" si="571"/>
        <v>29187.030507911226</v>
      </c>
      <c r="N673" s="10">
        <f t="shared" si="571"/>
        <v>31772.428784418596</v>
      </c>
      <c r="O673" s="10">
        <f t="shared" si="571"/>
        <v>35140.734655504835</v>
      </c>
      <c r="P673" s="10">
        <f t="shared" si="572"/>
        <v>36304.529191428475</v>
      </c>
      <c r="Q673" s="10">
        <f t="shared" si="572"/>
        <v>35487.8144721543</v>
      </c>
      <c r="R673" s="10">
        <f t="shared" si="572"/>
        <v>33046.85785816426</v>
      </c>
      <c r="S673" s="10">
        <f t="shared" si="572"/>
        <v>31225.17539370928</v>
      </c>
      <c r="T673" s="10">
        <f aca="true" t="shared" si="576" ref="T673:Y673">T655+T637</f>
        <v>29403.492929254306</v>
      </c>
      <c r="U673" s="10">
        <f t="shared" si="576"/>
        <v>27581.81046479933</v>
      </c>
      <c r="V673" s="10">
        <f t="shared" si="576"/>
        <v>25760.128000344353</v>
      </c>
      <c r="W673" s="10">
        <f t="shared" si="576"/>
        <v>23938.445535889376</v>
      </c>
      <c r="X673" s="10">
        <f t="shared" si="576"/>
        <v>22116.7630714344</v>
      </c>
      <c r="Y673" s="10">
        <f t="shared" si="576"/>
        <v>22116.7630714344</v>
      </c>
    </row>
    <row r="674" spans="1:25" ht="12.75">
      <c r="A674" s="1" t="s">
        <v>0</v>
      </c>
      <c r="B674" t="s">
        <v>9</v>
      </c>
      <c r="E674" s="10">
        <f t="shared" si="571"/>
        <v>0</v>
      </c>
      <c r="F674" s="10">
        <f t="shared" si="571"/>
        <v>0</v>
      </c>
      <c r="G674" s="10">
        <f t="shared" si="571"/>
        <v>0</v>
      </c>
      <c r="H674" s="10">
        <f t="shared" si="571"/>
        <v>0</v>
      </c>
      <c r="I674" s="10">
        <f t="shared" si="571"/>
        <v>0</v>
      </c>
      <c r="J674" s="10">
        <f t="shared" si="571"/>
        <v>0</v>
      </c>
      <c r="K674" s="10">
        <f t="shared" si="571"/>
        <v>21551.520375</v>
      </c>
      <c r="L674" s="10">
        <f t="shared" si="571"/>
        <v>23462.31508942073</v>
      </c>
      <c r="M674" s="10">
        <f t="shared" si="571"/>
        <v>19401.9995038781</v>
      </c>
      <c r="N674" s="10">
        <f t="shared" si="571"/>
        <v>14646.74328036336</v>
      </c>
      <c r="O674" s="10">
        <f t="shared" si="571"/>
        <v>18349.040569602916</v>
      </c>
      <c r="P674" s="10">
        <f t="shared" si="572"/>
        <v>18003.47296320799</v>
      </c>
      <c r="Q674" s="10">
        <f t="shared" si="572"/>
        <v>18819.20049789509</v>
      </c>
      <c r="R674" s="10">
        <f t="shared" si="572"/>
        <v>18506.240400571984</v>
      </c>
      <c r="S674" s="10">
        <f t="shared" si="572"/>
        <v>17486.098220477197</v>
      </c>
      <c r="T674" s="10">
        <f aca="true" t="shared" si="577" ref="T674:Y674">T656+T638</f>
        <v>16465.95604038241</v>
      </c>
      <c r="U674" s="10">
        <f t="shared" si="577"/>
        <v>15445.813860287624</v>
      </c>
      <c r="V674" s="10">
        <f t="shared" si="577"/>
        <v>14425.671680192838</v>
      </c>
      <c r="W674" s="10">
        <f t="shared" si="577"/>
        <v>13405.529500098051</v>
      </c>
      <c r="X674" s="10">
        <f t="shared" si="577"/>
        <v>12385.387320003265</v>
      </c>
      <c r="Y674" s="10">
        <f t="shared" si="577"/>
        <v>12385.387320003265</v>
      </c>
    </row>
    <row r="675" spans="1:25" ht="12.75">
      <c r="A675" s="2" t="s">
        <v>1</v>
      </c>
      <c r="B675" t="s">
        <v>10</v>
      </c>
      <c r="E675" s="10">
        <f t="shared" si="571"/>
        <v>0</v>
      </c>
      <c r="F675" s="10">
        <f t="shared" si="571"/>
        <v>0</v>
      </c>
      <c r="G675" s="10">
        <f t="shared" si="571"/>
        <v>0</v>
      </c>
      <c r="H675" s="10">
        <f t="shared" si="571"/>
        <v>0</v>
      </c>
      <c r="I675" s="10">
        <f t="shared" si="571"/>
        <v>0</v>
      </c>
      <c r="J675" s="10">
        <f t="shared" si="571"/>
        <v>0</v>
      </c>
      <c r="K675" s="10">
        <f t="shared" si="571"/>
        <v>0</v>
      </c>
      <c r="L675" s="10">
        <f t="shared" si="571"/>
        <v>0</v>
      </c>
      <c r="M675" s="10">
        <f t="shared" si="571"/>
        <v>0</v>
      </c>
      <c r="N675" s="10">
        <f t="shared" si="571"/>
        <v>0</v>
      </c>
      <c r="O675" s="10">
        <f t="shared" si="571"/>
        <v>0</v>
      </c>
      <c r="P675" s="10">
        <f t="shared" si="572"/>
        <v>0</v>
      </c>
      <c r="Q675" s="10">
        <f t="shared" si="572"/>
        <v>0</v>
      </c>
      <c r="R675" s="10">
        <f t="shared" si="572"/>
        <v>0</v>
      </c>
      <c r="S675" s="10">
        <f t="shared" si="572"/>
        <v>0</v>
      </c>
      <c r="T675" s="10">
        <f aca="true" t="shared" si="578" ref="T675:Y675">T657+T639</f>
        <v>0</v>
      </c>
      <c r="U675" s="10">
        <f t="shared" si="578"/>
        <v>0</v>
      </c>
      <c r="V675" s="10">
        <f t="shared" si="578"/>
        <v>0</v>
      </c>
      <c r="W675" s="10">
        <f t="shared" si="578"/>
        <v>0</v>
      </c>
      <c r="X675" s="10">
        <f t="shared" si="578"/>
        <v>0</v>
      </c>
      <c r="Y675" s="10">
        <f t="shared" si="578"/>
        <v>0</v>
      </c>
    </row>
    <row r="676" spans="1:25" ht="12.75">
      <c r="A676" s="2" t="s">
        <v>2</v>
      </c>
      <c r="B676" t="s">
        <v>11</v>
      </c>
      <c r="E676" s="10">
        <f t="shared" si="571"/>
        <v>0</v>
      </c>
      <c r="F676" s="10">
        <f t="shared" si="571"/>
        <v>0</v>
      </c>
      <c r="G676" s="10">
        <f t="shared" si="571"/>
        <v>0</v>
      </c>
      <c r="H676" s="10">
        <f t="shared" si="571"/>
        <v>0</v>
      </c>
      <c r="I676" s="10">
        <f t="shared" si="571"/>
        <v>0</v>
      </c>
      <c r="J676" s="10">
        <f t="shared" si="571"/>
        <v>0</v>
      </c>
      <c r="K676" s="10">
        <f t="shared" si="571"/>
        <v>0</v>
      </c>
      <c r="L676" s="10">
        <f t="shared" si="571"/>
        <v>0</v>
      </c>
      <c r="M676" s="10">
        <f t="shared" si="571"/>
        <v>0</v>
      </c>
      <c r="N676" s="10">
        <f t="shared" si="571"/>
        <v>0</v>
      </c>
      <c r="O676" s="10">
        <f t="shared" si="571"/>
        <v>0</v>
      </c>
      <c r="P676" s="10">
        <f t="shared" si="572"/>
        <v>0</v>
      </c>
      <c r="Q676" s="10">
        <f t="shared" si="572"/>
        <v>0</v>
      </c>
      <c r="R676" s="10">
        <f t="shared" si="572"/>
        <v>0</v>
      </c>
      <c r="S676" s="10">
        <f t="shared" si="572"/>
        <v>0</v>
      </c>
      <c r="T676" s="10">
        <f aca="true" t="shared" si="579" ref="T676:Y676">T658+T640</f>
        <v>0</v>
      </c>
      <c r="U676" s="10">
        <f t="shared" si="579"/>
        <v>0</v>
      </c>
      <c r="V676" s="10">
        <f t="shared" si="579"/>
        <v>0</v>
      </c>
      <c r="W676" s="10">
        <f t="shared" si="579"/>
        <v>0</v>
      </c>
      <c r="X676" s="10">
        <f t="shared" si="579"/>
        <v>0</v>
      </c>
      <c r="Y676" s="10">
        <f t="shared" si="579"/>
        <v>0</v>
      </c>
    </row>
    <row r="677" spans="1:25" ht="12.75">
      <c r="A677" s="2" t="s">
        <v>3</v>
      </c>
      <c r="B677" t="s">
        <v>12</v>
      </c>
      <c r="E677" s="10">
        <f t="shared" si="571"/>
        <v>0</v>
      </c>
      <c r="F677" s="10">
        <f t="shared" si="571"/>
        <v>0</v>
      </c>
      <c r="G677" s="10">
        <f t="shared" si="571"/>
        <v>0</v>
      </c>
      <c r="H677" s="10">
        <f t="shared" si="571"/>
        <v>0</v>
      </c>
      <c r="I677" s="10">
        <f t="shared" si="571"/>
        <v>0</v>
      </c>
      <c r="J677" s="10">
        <f t="shared" si="571"/>
        <v>0</v>
      </c>
      <c r="K677" s="10">
        <f t="shared" si="571"/>
        <v>0</v>
      </c>
      <c r="L677" s="10">
        <f t="shared" si="571"/>
        <v>0</v>
      </c>
      <c r="M677" s="10">
        <f t="shared" si="571"/>
        <v>0</v>
      </c>
      <c r="N677" s="10">
        <f t="shared" si="571"/>
        <v>0</v>
      </c>
      <c r="O677" s="10">
        <f t="shared" si="571"/>
        <v>0</v>
      </c>
      <c r="P677" s="10">
        <f t="shared" si="572"/>
        <v>0</v>
      </c>
      <c r="Q677" s="10">
        <f t="shared" si="572"/>
        <v>0</v>
      </c>
      <c r="R677" s="10">
        <f t="shared" si="572"/>
        <v>0</v>
      </c>
      <c r="S677" s="10">
        <f t="shared" si="572"/>
        <v>0</v>
      </c>
      <c r="T677" s="10">
        <f aca="true" t="shared" si="580" ref="T677:Y677">T659+T641</f>
        <v>0</v>
      </c>
      <c r="U677" s="10">
        <f t="shared" si="580"/>
        <v>0</v>
      </c>
      <c r="V677" s="10">
        <f t="shared" si="580"/>
        <v>0</v>
      </c>
      <c r="W677" s="10">
        <f t="shared" si="580"/>
        <v>0</v>
      </c>
      <c r="X677" s="10">
        <f t="shared" si="580"/>
        <v>0</v>
      </c>
      <c r="Y677" s="10">
        <f t="shared" si="580"/>
        <v>0</v>
      </c>
    </row>
    <row r="678" spans="1:25" ht="12.75">
      <c r="A678" s="2" t="s">
        <v>4</v>
      </c>
      <c r="B678" t="s">
        <v>13</v>
      </c>
      <c r="E678" s="10">
        <f t="shared" si="571"/>
        <v>0</v>
      </c>
      <c r="F678" s="10">
        <f t="shared" si="571"/>
        <v>0</v>
      </c>
      <c r="G678" s="10">
        <f t="shared" si="571"/>
        <v>0</v>
      </c>
      <c r="H678" s="10">
        <f t="shared" si="571"/>
        <v>0</v>
      </c>
      <c r="I678" s="10">
        <f t="shared" si="571"/>
        <v>0</v>
      </c>
      <c r="J678" s="10">
        <f t="shared" si="571"/>
        <v>0</v>
      </c>
      <c r="K678" s="10">
        <f t="shared" si="571"/>
        <v>0</v>
      </c>
      <c r="L678" s="10">
        <f t="shared" si="571"/>
        <v>0</v>
      </c>
      <c r="M678" s="10">
        <f t="shared" si="571"/>
        <v>0</v>
      </c>
      <c r="N678" s="10">
        <f t="shared" si="571"/>
        <v>0</v>
      </c>
      <c r="O678" s="10">
        <f t="shared" si="571"/>
        <v>0</v>
      </c>
      <c r="P678" s="10">
        <f t="shared" si="572"/>
        <v>0</v>
      </c>
      <c r="Q678" s="10">
        <f t="shared" si="572"/>
        <v>0</v>
      </c>
      <c r="R678" s="10">
        <f t="shared" si="572"/>
        <v>0</v>
      </c>
      <c r="S678" s="10">
        <f t="shared" si="572"/>
        <v>0</v>
      </c>
      <c r="T678" s="10">
        <f aca="true" t="shared" si="581" ref="T678:Y678">T660+T642</f>
        <v>0</v>
      </c>
      <c r="U678" s="10">
        <f t="shared" si="581"/>
        <v>0</v>
      </c>
      <c r="V678" s="10">
        <f t="shared" si="581"/>
        <v>0</v>
      </c>
      <c r="W678" s="10">
        <f t="shared" si="581"/>
        <v>0</v>
      </c>
      <c r="X678" s="10">
        <f t="shared" si="581"/>
        <v>0</v>
      </c>
      <c r="Y678" s="10">
        <f t="shared" si="581"/>
        <v>0</v>
      </c>
    </row>
    <row r="679" spans="1:25" ht="12.75">
      <c r="A679" s="2" t="s">
        <v>5</v>
      </c>
      <c r="B679" t="s">
        <v>14</v>
      </c>
      <c r="E679" s="10">
        <f t="shared" si="571"/>
        <v>0</v>
      </c>
      <c r="F679" s="10">
        <f t="shared" si="571"/>
        <v>0</v>
      </c>
      <c r="G679" s="10">
        <f t="shared" si="571"/>
        <v>0</v>
      </c>
      <c r="H679" s="10">
        <f t="shared" si="571"/>
        <v>0</v>
      </c>
      <c r="I679" s="10">
        <f t="shared" si="571"/>
        <v>0</v>
      </c>
      <c r="J679" s="10">
        <f t="shared" si="571"/>
        <v>0</v>
      </c>
      <c r="K679" s="10">
        <f t="shared" si="571"/>
        <v>0</v>
      </c>
      <c r="L679" s="10">
        <f t="shared" si="571"/>
        <v>0</v>
      </c>
      <c r="M679" s="10">
        <f t="shared" si="571"/>
        <v>0</v>
      </c>
      <c r="N679" s="10">
        <f t="shared" si="571"/>
        <v>0</v>
      </c>
      <c r="O679" s="10">
        <f t="shared" si="571"/>
        <v>0</v>
      </c>
      <c r="P679" s="10">
        <f t="shared" si="572"/>
        <v>0</v>
      </c>
      <c r="Q679" s="10">
        <f t="shared" si="572"/>
        <v>0</v>
      </c>
      <c r="R679" s="10">
        <f t="shared" si="572"/>
        <v>0</v>
      </c>
      <c r="S679" s="10">
        <f t="shared" si="572"/>
        <v>0</v>
      </c>
      <c r="T679" s="10">
        <f aca="true" t="shared" si="582" ref="T679:Y679">T661+T643</f>
        <v>0</v>
      </c>
      <c r="U679" s="10">
        <f t="shared" si="582"/>
        <v>0</v>
      </c>
      <c r="V679" s="10">
        <f t="shared" si="582"/>
        <v>0</v>
      </c>
      <c r="W679" s="10">
        <f t="shared" si="582"/>
        <v>0</v>
      </c>
      <c r="X679" s="10">
        <f t="shared" si="582"/>
        <v>0</v>
      </c>
      <c r="Y679" s="10">
        <f t="shared" si="582"/>
        <v>0</v>
      </c>
    </row>
    <row r="680" spans="1:25" ht="12.75">
      <c r="A680" s="2" t="s">
        <v>6</v>
      </c>
      <c r="B680" t="s">
        <v>15</v>
      </c>
      <c r="E680" s="10">
        <f t="shared" si="571"/>
        <v>0</v>
      </c>
      <c r="F680" s="10">
        <f t="shared" si="571"/>
        <v>0</v>
      </c>
      <c r="G680" s="10">
        <f t="shared" si="571"/>
        <v>0</v>
      </c>
      <c r="H680" s="10">
        <f t="shared" si="571"/>
        <v>0</v>
      </c>
      <c r="I680" s="10">
        <f t="shared" si="571"/>
        <v>0</v>
      </c>
      <c r="J680" s="10">
        <f t="shared" si="571"/>
        <v>0</v>
      </c>
      <c r="K680" s="10">
        <f t="shared" si="571"/>
        <v>0</v>
      </c>
      <c r="L680" s="10">
        <f t="shared" si="571"/>
        <v>0</v>
      </c>
      <c r="M680" s="10">
        <f t="shared" si="571"/>
        <v>0</v>
      </c>
      <c r="N680" s="10">
        <f t="shared" si="571"/>
        <v>0</v>
      </c>
      <c r="O680" s="10">
        <f t="shared" si="571"/>
        <v>0</v>
      </c>
      <c r="P680" s="10">
        <f t="shared" si="572"/>
        <v>0</v>
      </c>
      <c r="Q680" s="10">
        <f t="shared" si="572"/>
        <v>0</v>
      </c>
      <c r="R680" s="10">
        <f t="shared" si="572"/>
        <v>0</v>
      </c>
      <c r="S680" s="10">
        <f t="shared" si="572"/>
        <v>0</v>
      </c>
      <c r="T680" s="10">
        <f aca="true" t="shared" si="583" ref="T680:Y680">T662+T644</f>
        <v>0</v>
      </c>
      <c r="U680" s="10">
        <f t="shared" si="583"/>
        <v>0</v>
      </c>
      <c r="V680" s="10">
        <f t="shared" si="583"/>
        <v>0</v>
      </c>
      <c r="W680" s="10">
        <f t="shared" si="583"/>
        <v>0</v>
      </c>
      <c r="X680" s="10">
        <f t="shared" si="583"/>
        <v>0</v>
      </c>
      <c r="Y680" s="10">
        <f t="shared" si="583"/>
        <v>0</v>
      </c>
    </row>
    <row r="681" spans="1:25" ht="12.75">
      <c r="A681" s="2" t="s">
        <v>7</v>
      </c>
      <c r="B681" t="s">
        <v>16</v>
      </c>
      <c r="E681" s="10">
        <f t="shared" si="571"/>
        <v>0</v>
      </c>
      <c r="F681" s="10">
        <f t="shared" si="571"/>
        <v>0</v>
      </c>
      <c r="G681" s="10">
        <f t="shared" si="571"/>
        <v>0</v>
      </c>
      <c r="H681" s="10">
        <f t="shared" si="571"/>
        <v>0</v>
      </c>
      <c r="I681" s="10">
        <f t="shared" si="571"/>
        <v>0</v>
      </c>
      <c r="J681" s="10">
        <f t="shared" si="571"/>
        <v>0</v>
      </c>
      <c r="K681" s="10">
        <f t="shared" si="571"/>
        <v>0</v>
      </c>
      <c r="L681" s="10">
        <f t="shared" si="571"/>
        <v>0</v>
      </c>
      <c r="M681" s="10">
        <f t="shared" si="571"/>
        <v>0</v>
      </c>
      <c r="N681" s="10">
        <f t="shared" si="571"/>
        <v>0</v>
      </c>
      <c r="O681" s="10">
        <f t="shared" si="571"/>
        <v>0</v>
      </c>
      <c r="P681" s="10">
        <f t="shared" si="572"/>
        <v>0</v>
      </c>
      <c r="Q681" s="10">
        <f t="shared" si="572"/>
        <v>0</v>
      </c>
      <c r="R681" s="10">
        <f t="shared" si="572"/>
        <v>0</v>
      </c>
      <c r="S681" s="10">
        <f t="shared" si="572"/>
        <v>0</v>
      </c>
      <c r="T681" s="10">
        <f aca="true" t="shared" si="584" ref="T681:Y681">T663+T645</f>
        <v>0</v>
      </c>
      <c r="U681" s="10">
        <f t="shared" si="584"/>
        <v>0</v>
      </c>
      <c r="V681" s="10">
        <f t="shared" si="584"/>
        <v>0</v>
      </c>
      <c r="W681" s="10">
        <f t="shared" si="584"/>
        <v>0</v>
      </c>
      <c r="X681" s="10">
        <f t="shared" si="584"/>
        <v>0</v>
      </c>
      <c r="Y681" s="10">
        <f t="shared" si="584"/>
        <v>0</v>
      </c>
    </row>
    <row r="682" spans="1:25" ht="12.75">
      <c r="A682" s="2" t="s">
        <v>8</v>
      </c>
      <c r="B682" t="s">
        <v>17</v>
      </c>
      <c r="E682" s="10">
        <f t="shared" si="571"/>
        <v>0</v>
      </c>
      <c r="F682" s="10">
        <f t="shared" si="571"/>
        <v>0</v>
      </c>
      <c r="G682" s="10">
        <f t="shared" si="571"/>
        <v>0</v>
      </c>
      <c r="H682" s="10">
        <f t="shared" si="571"/>
        <v>0</v>
      </c>
      <c r="I682" s="10">
        <f t="shared" si="571"/>
        <v>0</v>
      </c>
      <c r="J682" s="10">
        <f t="shared" si="571"/>
        <v>0</v>
      </c>
      <c r="K682" s="10">
        <f t="shared" si="571"/>
        <v>0</v>
      </c>
      <c r="L682" s="10">
        <f t="shared" si="571"/>
        <v>0</v>
      </c>
      <c r="M682" s="10">
        <f t="shared" si="571"/>
        <v>0</v>
      </c>
      <c r="N682" s="10">
        <f t="shared" si="571"/>
        <v>0</v>
      </c>
      <c r="O682" s="10">
        <f t="shared" si="571"/>
        <v>0</v>
      </c>
      <c r="P682" s="10">
        <f t="shared" si="572"/>
        <v>0</v>
      </c>
      <c r="Q682" s="10">
        <f t="shared" si="572"/>
        <v>0</v>
      </c>
      <c r="R682" s="10">
        <f t="shared" si="572"/>
        <v>0</v>
      </c>
      <c r="S682" s="10">
        <f t="shared" si="572"/>
        <v>0</v>
      </c>
      <c r="T682" s="10">
        <f aca="true" t="shared" si="585" ref="T682:Y682">T664+T646</f>
        <v>0</v>
      </c>
      <c r="U682" s="10">
        <f t="shared" si="585"/>
        <v>0</v>
      </c>
      <c r="V682" s="10">
        <f t="shared" si="585"/>
        <v>0</v>
      </c>
      <c r="W682" s="10">
        <f t="shared" si="585"/>
        <v>0</v>
      </c>
      <c r="X682" s="10">
        <f t="shared" si="585"/>
        <v>0</v>
      </c>
      <c r="Y682" s="10">
        <f t="shared" si="585"/>
        <v>0</v>
      </c>
    </row>
    <row r="683" spans="1:25" ht="12.75">
      <c r="A683" s="2" t="s">
        <v>28</v>
      </c>
      <c r="B683" t="s">
        <v>18</v>
      </c>
      <c r="E683" s="10">
        <f t="shared" si="571"/>
        <v>0</v>
      </c>
      <c r="F683" s="10">
        <f t="shared" si="571"/>
        <v>0</v>
      </c>
      <c r="G683" s="10">
        <f t="shared" si="571"/>
        <v>0</v>
      </c>
      <c r="H683" s="10">
        <f t="shared" si="571"/>
        <v>0</v>
      </c>
      <c r="I683" s="10">
        <f t="shared" si="571"/>
        <v>0</v>
      </c>
      <c r="J683" s="10">
        <f t="shared" si="571"/>
        <v>0</v>
      </c>
      <c r="K683" s="10">
        <f t="shared" si="571"/>
        <v>0</v>
      </c>
      <c r="L683" s="10">
        <f t="shared" si="571"/>
        <v>0</v>
      </c>
      <c r="M683" s="10">
        <f t="shared" si="571"/>
        <v>0</v>
      </c>
      <c r="N683" s="10">
        <f t="shared" si="571"/>
        <v>0</v>
      </c>
      <c r="O683" s="10">
        <f t="shared" si="571"/>
        <v>0</v>
      </c>
      <c r="P683" s="10">
        <f t="shared" si="572"/>
        <v>0</v>
      </c>
      <c r="Q683" s="10">
        <f t="shared" si="572"/>
        <v>0</v>
      </c>
      <c r="R683" s="10">
        <f t="shared" si="572"/>
        <v>0</v>
      </c>
      <c r="S683" s="10">
        <f t="shared" si="572"/>
        <v>0</v>
      </c>
      <c r="T683" s="10">
        <f aca="true" t="shared" si="586" ref="T683:Y683">T665+T647</f>
        <v>0</v>
      </c>
      <c r="U683" s="10">
        <f t="shared" si="586"/>
        <v>0</v>
      </c>
      <c r="V683" s="10">
        <f t="shared" si="586"/>
        <v>0</v>
      </c>
      <c r="W683" s="10">
        <f t="shared" si="586"/>
        <v>0</v>
      </c>
      <c r="X683" s="10">
        <f t="shared" si="586"/>
        <v>0</v>
      </c>
      <c r="Y683" s="10">
        <f t="shared" si="586"/>
        <v>0</v>
      </c>
    </row>
    <row r="684" spans="1:25" ht="12.75">
      <c r="A684" s="2" t="s">
        <v>29</v>
      </c>
      <c r="E684" s="10">
        <f t="shared" si="571"/>
        <v>0</v>
      </c>
      <c r="F684" s="10">
        <f t="shared" si="571"/>
        <v>0</v>
      </c>
      <c r="G684" s="10">
        <f t="shared" si="571"/>
        <v>0</v>
      </c>
      <c r="H684" s="10">
        <f t="shared" si="571"/>
        <v>0</v>
      </c>
      <c r="I684" s="10">
        <f t="shared" si="571"/>
        <v>0</v>
      </c>
      <c r="J684" s="10">
        <f t="shared" si="571"/>
        <v>0</v>
      </c>
      <c r="K684" s="10">
        <f t="shared" si="571"/>
        <v>4033.7055</v>
      </c>
      <c r="L684" s="10">
        <f t="shared" si="571"/>
        <v>4304.947489347948</v>
      </c>
      <c r="M684" s="10">
        <f t="shared" si="571"/>
        <v>3570.2306271109223</v>
      </c>
      <c r="N684" s="10">
        <f t="shared" si="571"/>
        <v>2701.5015025841567</v>
      </c>
      <c r="O684" s="10">
        <f t="shared" si="571"/>
        <v>3460.8270110059666</v>
      </c>
      <c r="P684" s="10">
        <f t="shared" si="572"/>
        <v>3456.4117974840287</v>
      </c>
      <c r="Q684" s="10">
        <f t="shared" si="572"/>
        <v>3580.8539556497212</v>
      </c>
      <c r="R684" s="10">
        <f t="shared" si="572"/>
        <v>3524.998171537521</v>
      </c>
      <c r="S684" s="10">
        <f t="shared" si="572"/>
        <v>3330.68537532899</v>
      </c>
      <c r="T684" s="10">
        <f aca="true" t="shared" si="587" ref="T684:Y684">T666+T648</f>
        <v>3136.3725791204592</v>
      </c>
      <c r="U684" s="10">
        <f t="shared" si="587"/>
        <v>2942.0597829119283</v>
      </c>
      <c r="V684" s="10">
        <f t="shared" si="587"/>
        <v>2747.746986703398</v>
      </c>
      <c r="W684" s="10">
        <f t="shared" si="587"/>
        <v>2553.434190494867</v>
      </c>
      <c r="X684" s="10">
        <f t="shared" si="587"/>
        <v>2359.121394286336</v>
      </c>
      <c r="Y684" s="10">
        <f t="shared" si="587"/>
        <v>2359.121394286336</v>
      </c>
    </row>
    <row r="686" spans="1:25" ht="12.75">
      <c r="A686" s="2" t="s">
        <v>46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aca="true" t="shared" si="588" ref="K686:Y686">-K$17*(1-$B$8)</f>
        <v>0</v>
      </c>
      <c r="L686" s="10">
        <f t="shared" si="588"/>
        <v>0</v>
      </c>
      <c r="M686" s="10">
        <f t="shared" si="588"/>
        <v>0</v>
      </c>
      <c r="N686" s="10">
        <f t="shared" si="588"/>
        <v>0</v>
      </c>
      <c r="O686" s="10">
        <f t="shared" si="588"/>
        <v>0</v>
      </c>
      <c r="P686" s="10">
        <f t="shared" si="588"/>
        <v>0</v>
      </c>
      <c r="Q686" s="10">
        <f t="shared" si="588"/>
        <v>0</v>
      </c>
      <c r="R686" s="10">
        <f t="shared" si="588"/>
        <v>0</v>
      </c>
      <c r="S686" s="10">
        <f t="shared" si="588"/>
        <v>0</v>
      </c>
      <c r="T686" s="10">
        <f t="shared" si="588"/>
        <v>0</v>
      </c>
      <c r="U686" s="10">
        <f t="shared" si="588"/>
        <v>0</v>
      </c>
      <c r="V686" s="10">
        <f t="shared" si="588"/>
        <v>0</v>
      </c>
      <c r="W686" s="10">
        <f t="shared" si="588"/>
        <v>0</v>
      </c>
      <c r="X686" s="10">
        <f t="shared" si="588"/>
        <v>0</v>
      </c>
      <c r="Y686" s="10">
        <f t="shared" si="588"/>
        <v>0</v>
      </c>
    </row>
    <row r="687" spans="1:25" ht="12.75">
      <c r="A687" s="2" t="s">
        <v>26</v>
      </c>
      <c r="F687" s="6">
        <f>-F628*$B$7*(1-$B$8)</f>
        <v>0</v>
      </c>
      <c r="G687" s="6">
        <f>-G628*$B$7*(1-$B$8)</f>
        <v>0</v>
      </c>
      <c r="H687" s="6">
        <f>-H628*$B$7*(1-$B$8)</f>
        <v>0</v>
      </c>
      <c r="I687" s="6">
        <f>-I628*$B$7*(1-$B$8)</f>
        <v>0</v>
      </c>
      <c r="J687" s="6">
        <f>-J628*$B$7*(1-$B$8)</f>
        <v>0</v>
      </c>
      <c r="K687" s="6">
        <f aca="true" t="shared" si="589" ref="K687:P687">-K627*$B$7*(1-$B$8)</f>
        <v>0</v>
      </c>
      <c r="L687" s="6">
        <f t="shared" si="589"/>
        <v>0</v>
      </c>
      <c r="M687" s="6">
        <f t="shared" si="589"/>
        <v>0</v>
      </c>
      <c r="N687" s="6">
        <f t="shared" si="589"/>
        <v>0</v>
      </c>
      <c r="O687" s="6">
        <f t="shared" si="589"/>
        <v>0</v>
      </c>
      <c r="P687" s="6">
        <f t="shared" si="589"/>
        <v>0</v>
      </c>
      <c r="Q687" s="6">
        <f>-Q627*$B$7*(1-$B$8)</f>
        <v>0</v>
      </c>
      <c r="R687" s="6">
        <f>-R627*$B$7*(1-$B$8)</f>
        <v>0</v>
      </c>
      <c r="S687" s="6">
        <f>-S627*$B$7*(1-$B$8)</f>
        <v>0</v>
      </c>
      <c r="T687" s="6">
        <f aca="true" t="shared" si="590" ref="T687:Y687">-T627*$B$7*(1-$B$8)</f>
        <v>0</v>
      </c>
      <c r="U687" s="6">
        <f t="shared" si="590"/>
        <v>0</v>
      </c>
      <c r="V687" s="6">
        <f t="shared" si="590"/>
        <v>0</v>
      </c>
      <c r="W687" s="6">
        <f t="shared" si="590"/>
        <v>0</v>
      </c>
      <c r="X687" s="6">
        <f t="shared" si="590"/>
        <v>0</v>
      </c>
      <c r="Y687" s="6">
        <f t="shared" si="590"/>
        <v>0</v>
      </c>
    </row>
    <row r="689" spans="1:25" ht="12.75">
      <c r="A689" s="2" t="s">
        <v>27</v>
      </c>
      <c r="E689" s="10">
        <f>SUM(E670:E688)</f>
        <v>0</v>
      </c>
      <c r="F689" s="10">
        <f>SUM(F670:F688)</f>
        <v>0</v>
      </c>
      <c r="G689" s="10">
        <f>SUM(G670:G688)</f>
        <v>0</v>
      </c>
      <c r="H689" s="10">
        <f>SUM(H670:H688)</f>
        <v>0</v>
      </c>
      <c r="I689" s="10">
        <f>SUM(I670:I688)</f>
        <v>0</v>
      </c>
      <c r="J689" s="10">
        <f>$B$5</f>
        <v>100000</v>
      </c>
      <c r="K689" s="10">
        <f aca="true" t="shared" si="591" ref="K689:P689">SUM(K670:K688)</f>
        <v>107464.72275</v>
      </c>
      <c r="L689" s="10">
        <f t="shared" si="591"/>
        <v>92003.63345095085</v>
      </c>
      <c r="M689" s="10">
        <f t="shared" si="591"/>
        <v>71240.80867515314</v>
      </c>
      <c r="N689" s="10">
        <f t="shared" si="591"/>
        <v>89959.46455508065</v>
      </c>
      <c r="O689" s="10">
        <f t="shared" si="591"/>
        <v>88404.30336781479</v>
      </c>
      <c r="P689" s="10">
        <f t="shared" si="591"/>
        <v>90055.02933640376</v>
      </c>
      <c r="Q689" s="10">
        <f>SUM(Q670:Q688)</f>
        <v>92921.1628192437</v>
      </c>
      <c r="R689" s="10">
        <f>SUM(R670:R688)</f>
        <v>88124.95428843802</v>
      </c>
      <c r="S689" s="10">
        <f>SUM(S670:S688)</f>
        <v>83267.13438322475</v>
      </c>
      <c r="T689" s="10">
        <f aca="true" t="shared" si="592" ref="T689:Y689">SUM(T670:T688)</f>
        <v>78409.31447801148</v>
      </c>
      <c r="U689" s="10">
        <f t="shared" si="592"/>
        <v>73551.49457279821</v>
      </c>
      <c r="V689" s="10">
        <f t="shared" si="592"/>
        <v>68693.67466758494</v>
      </c>
      <c r="W689" s="10">
        <f t="shared" si="592"/>
        <v>63835.85476237167</v>
      </c>
      <c r="X689" s="10">
        <f t="shared" si="592"/>
        <v>58978.0348571584</v>
      </c>
      <c r="Y689" s="10">
        <f t="shared" si="592"/>
        <v>58978.0348571584</v>
      </c>
    </row>
    <row r="692" ht="12.75">
      <c r="G692" s="7" t="s">
        <v>58</v>
      </c>
    </row>
    <row r="693" spans="4:25" ht="12.75">
      <c r="D693" s="24" t="s">
        <v>52</v>
      </c>
      <c r="E693" s="7">
        <f>E626</f>
        <v>1994</v>
      </c>
      <c r="F693" s="7">
        <f aca="true" t="shared" si="593" ref="F693:M693">F626</f>
        <v>1995</v>
      </c>
      <c r="G693" s="7">
        <f t="shared" si="593"/>
        <v>1996</v>
      </c>
      <c r="H693" s="7">
        <f t="shared" si="593"/>
        <v>1997</v>
      </c>
      <c r="I693" s="7">
        <f t="shared" si="593"/>
        <v>1998</v>
      </c>
      <c r="J693" s="7">
        <f t="shared" si="593"/>
        <v>1999</v>
      </c>
      <c r="K693" s="7">
        <f t="shared" si="593"/>
        <v>2000</v>
      </c>
      <c r="L693" s="7">
        <f t="shared" si="593"/>
        <v>2001</v>
      </c>
      <c r="M693" s="7">
        <f t="shared" si="593"/>
        <v>2002</v>
      </c>
      <c r="N693" s="7">
        <f aca="true" t="shared" si="594" ref="N693:S693">N626</f>
        <v>2003</v>
      </c>
      <c r="O693" s="7">
        <f t="shared" si="594"/>
        <v>2004</v>
      </c>
      <c r="P693" s="7">
        <f t="shared" si="594"/>
        <v>2005</v>
      </c>
      <c r="Q693" s="7">
        <f t="shared" si="594"/>
        <v>2006</v>
      </c>
      <c r="R693" s="7">
        <f t="shared" si="594"/>
        <v>2007</v>
      </c>
      <c r="S693" s="7">
        <f t="shared" si="594"/>
        <v>2008</v>
      </c>
      <c r="T693" s="7">
        <f aca="true" t="shared" si="595" ref="T693:Y693">T626</f>
        <v>2009</v>
      </c>
      <c r="U693" s="7">
        <f t="shared" si="595"/>
        <v>2010</v>
      </c>
      <c r="V693" s="7">
        <f t="shared" si="595"/>
        <v>2011</v>
      </c>
      <c r="W693" s="7">
        <f t="shared" si="595"/>
        <v>2012</v>
      </c>
      <c r="X693" s="7">
        <f t="shared" si="595"/>
        <v>2013</v>
      </c>
      <c r="Y693" s="7">
        <f t="shared" si="595"/>
        <v>2014</v>
      </c>
    </row>
    <row r="694" spans="1:25" ht="12.75">
      <c r="A694" t="str">
        <f>A62</f>
        <v>Retire Early Withdrawal Study Portfolio</v>
      </c>
      <c r="E694" s="10">
        <f>E126</f>
        <v>0</v>
      </c>
      <c r="F694" s="10">
        <f aca="true" t="shared" si="596" ref="F694:M694">F126</f>
        <v>0</v>
      </c>
      <c r="G694" s="10">
        <f t="shared" si="596"/>
        <v>0</v>
      </c>
      <c r="H694" s="10">
        <f t="shared" si="596"/>
        <v>0</v>
      </c>
      <c r="I694" s="10">
        <f t="shared" si="596"/>
        <v>0</v>
      </c>
      <c r="J694" s="10">
        <f t="shared" si="596"/>
        <v>100000</v>
      </c>
      <c r="K694" s="10">
        <f t="shared" si="596"/>
        <v>91365.408</v>
      </c>
      <c r="L694" s="10">
        <f t="shared" si="596"/>
        <v>80989.9346044069</v>
      </c>
      <c r="M694" s="10">
        <f t="shared" si="596"/>
        <v>64928.46430457292</v>
      </c>
      <c r="N694" s="10">
        <f aca="true" t="shared" si="597" ref="N694:S694">N126</f>
        <v>74137.41279985866</v>
      </c>
      <c r="O694" s="10">
        <f t="shared" si="597"/>
        <v>75707.0773546373</v>
      </c>
      <c r="P694" s="10">
        <f t="shared" si="597"/>
        <v>74149.47461290623</v>
      </c>
      <c r="Q694" s="10">
        <f t="shared" si="597"/>
        <v>78460.29523898427</v>
      </c>
      <c r="R694" s="10">
        <f t="shared" si="597"/>
        <v>73664.0867081786</v>
      </c>
      <c r="S694" s="10">
        <f t="shared" si="597"/>
        <v>68806.26680296533</v>
      </c>
      <c r="T694" s="10">
        <f aca="true" t="shared" si="598" ref="T694:Y694">T126</f>
        <v>63948.44689775206</v>
      </c>
      <c r="U694" s="10">
        <f t="shared" si="598"/>
        <v>59090.62699253879</v>
      </c>
      <c r="V694" s="10">
        <f t="shared" si="598"/>
        <v>54232.80708732551</v>
      </c>
      <c r="W694" s="10">
        <f t="shared" si="598"/>
        <v>49374.98718211224</v>
      </c>
      <c r="X694" s="10">
        <f t="shared" si="598"/>
        <v>44517.16727689897</v>
      </c>
      <c r="Y694" s="10">
        <f t="shared" si="598"/>
        <v>44517.16727689896</v>
      </c>
    </row>
    <row r="695" spans="1:25" ht="12.75">
      <c r="A695" t="str">
        <f>A129</f>
        <v>One-Fund 60/40 Portfolio</v>
      </c>
      <c r="E695" s="6">
        <f>E151</f>
        <v>0</v>
      </c>
      <c r="F695" s="6">
        <f aca="true" t="shared" si="599" ref="F695:O695">F151</f>
        <v>0</v>
      </c>
      <c r="G695" s="6">
        <f t="shared" si="599"/>
        <v>0</v>
      </c>
      <c r="H695" s="6">
        <f t="shared" si="599"/>
        <v>0</v>
      </c>
      <c r="I695" s="6">
        <f t="shared" si="599"/>
        <v>0</v>
      </c>
      <c r="J695" s="6">
        <f t="shared" si="599"/>
        <v>100000</v>
      </c>
      <c r="K695" s="6">
        <f t="shared" si="599"/>
        <v>94041.6</v>
      </c>
      <c r="L695" s="6">
        <f t="shared" si="599"/>
        <v>87177.56311127963</v>
      </c>
      <c r="M695" s="6">
        <f t="shared" si="599"/>
        <v>75081.10080924694</v>
      </c>
      <c r="N695" s="6">
        <f t="shared" si="599"/>
        <v>84838.48828885947</v>
      </c>
      <c r="O695" s="6">
        <f t="shared" si="599"/>
        <v>87955.8348860205</v>
      </c>
      <c r="P695" s="6">
        <f>P151</f>
        <v>87316.69234566121</v>
      </c>
      <c r="Q695" s="6">
        <f>Q151</f>
        <v>91722.10416442798</v>
      </c>
      <c r="R695" s="6">
        <f>R151</f>
        <v>86925.89563362229</v>
      </c>
      <c r="S695" s="6">
        <f>S151</f>
        <v>82068.07572840902</v>
      </c>
      <c r="T695" s="6">
        <f aca="true" t="shared" si="600" ref="T695:Y695">T151</f>
        <v>77210.25582319575</v>
      </c>
      <c r="U695" s="6">
        <f t="shared" si="600"/>
        <v>72352.43591798248</v>
      </c>
      <c r="V695" s="6">
        <f t="shared" si="600"/>
        <v>67494.61601276921</v>
      </c>
      <c r="W695" s="6">
        <f t="shared" si="600"/>
        <v>62636.79610755594</v>
      </c>
      <c r="X695" s="6">
        <f t="shared" si="600"/>
        <v>57778.976202342674</v>
      </c>
      <c r="Y695" s="6">
        <f t="shared" si="600"/>
        <v>57778.976202342674</v>
      </c>
    </row>
    <row r="696" spans="1:25" ht="13.5" thickBot="1">
      <c r="A696" s="18" t="str">
        <f>A154</f>
        <v>100% Fixed Income Portfolio</v>
      </c>
      <c r="B696" s="18"/>
      <c r="C696" s="18"/>
      <c r="D696" s="18"/>
      <c r="E696" s="30">
        <f>E218</f>
        <v>0</v>
      </c>
      <c r="F696" s="30">
        <f>F218</f>
        <v>0</v>
      </c>
      <c r="G696" s="30">
        <f aca="true" t="shared" si="601" ref="G696:M696">G218</f>
        <v>0</v>
      </c>
      <c r="H696" s="30">
        <f t="shared" si="601"/>
        <v>0</v>
      </c>
      <c r="I696" s="30">
        <f t="shared" si="601"/>
        <v>0</v>
      </c>
      <c r="J696" s="30">
        <f t="shared" si="601"/>
        <v>100000</v>
      </c>
      <c r="K696" s="30">
        <f t="shared" si="601"/>
        <v>103771.008</v>
      </c>
      <c r="L696" s="30">
        <f t="shared" si="601"/>
        <v>107572.72752935856</v>
      </c>
      <c r="M696" s="30">
        <f t="shared" si="601"/>
        <v>108624.65362493886</v>
      </c>
      <c r="N696" s="30">
        <f aca="true" t="shared" si="602" ref="N696:S696">N218</f>
        <v>108562.66197515967</v>
      </c>
      <c r="O696" s="30">
        <f t="shared" si="602"/>
        <v>106330.43893586539</v>
      </c>
      <c r="P696" s="30">
        <f t="shared" si="602"/>
        <v>104084.32110490662</v>
      </c>
      <c r="Q696" s="30">
        <f t="shared" si="602"/>
        <v>104340.22094208346</v>
      </c>
      <c r="R696" s="30">
        <f t="shared" si="602"/>
        <v>99544.01241127777</v>
      </c>
      <c r="S696" s="30">
        <f t="shared" si="602"/>
        <v>94686.1925060645</v>
      </c>
      <c r="T696" s="30">
        <f aca="true" t="shared" si="603" ref="T696:Y696">T218</f>
        <v>89828.37260085122</v>
      </c>
      <c r="U696" s="30">
        <f t="shared" si="603"/>
        <v>84970.55269563795</v>
      </c>
      <c r="V696" s="30">
        <f t="shared" si="603"/>
        <v>80112.73279042468</v>
      </c>
      <c r="W696" s="30">
        <f t="shared" si="603"/>
        <v>75254.91288521141</v>
      </c>
      <c r="X696" s="30">
        <f t="shared" si="603"/>
        <v>70397.09297999812</v>
      </c>
      <c r="Y696" s="30">
        <f t="shared" si="603"/>
        <v>70397.09297999811</v>
      </c>
    </row>
    <row r="697" spans="1:25" ht="12.75">
      <c r="A697" t="str">
        <f>A288</f>
        <v>Asset Allocation (MPT) Portfolio (40% FI)</v>
      </c>
      <c r="E697" s="27">
        <f>E352</f>
        <v>0</v>
      </c>
      <c r="F697" s="27">
        <f aca="true" t="shared" si="604" ref="F697:M697">F352</f>
        <v>0</v>
      </c>
      <c r="G697" s="27">
        <f t="shared" si="604"/>
        <v>0</v>
      </c>
      <c r="H697" s="27">
        <f t="shared" si="604"/>
        <v>0</v>
      </c>
      <c r="I697" s="27">
        <f t="shared" si="604"/>
        <v>0</v>
      </c>
      <c r="J697" s="27">
        <f t="shared" si="604"/>
        <v>100000</v>
      </c>
      <c r="K697" s="27">
        <f t="shared" si="604"/>
        <v>98316.288</v>
      </c>
      <c r="L697" s="27">
        <f t="shared" si="604"/>
        <v>94058.89518573618</v>
      </c>
      <c r="M697" s="27">
        <f t="shared" si="604"/>
        <v>83339.74373533245</v>
      </c>
      <c r="N697" s="27">
        <f aca="true" t="shared" si="605" ref="N697:S697">N352</f>
        <v>98007.76248306803</v>
      </c>
      <c r="O697" s="27">
        <f t="shared" si="605"/>
        <v>105218.07985571817</v>
      </c>
      <c r="P697" s="27">
        <f t="shared" si="605"/>
        <v>108032.93890300895</v>
      </c>
      <c r="Q697" s="27">
        <f t="shared" si="605"/>
        <v>118557.65497262985</v>
      </c>
      <c r="R697" s="27">
        <f t="shared" si="605"/>
        <v>113761.44644182416</v>
      </c>
      <c r="S697" s="27">
        <f t="shared" si="605"/>
        <v>108903.62653661089</v>
      </c>
      <c r="T697" s="27">
        <f aca="true" t="shared" si="606" ref="T697:Y697">T352</f>
        <v>104045.8066313976</v>
      </c>
      <c r="U697" s="27">
        <f t="shared" si="606"/>
        <v>99187.98672618433</v>
      </c>
      <c r="V697" s="27">
        <f t="shared" si="606"/>
        <v>94330.16682097106</v>
      </c>
      <c r="W697" s="27">
        <f t="shared" si="606"/>
        <v>89472.34691575781</v>
      </c>
      <c r="X697" s="27">
        <f t="shared" si="606"/>
        <v>84614.52701054454</v>
      </c>
      <c r="Y697" s="27">
        <f t="shared" si="606"/>
        <v>84614.52701054454</v>
      </c>
    </row>
    <row r="698" spans="1:25" ht="12.75">
      <c r="A698" t="str">
        <f>A220</f>
        <v>30% Wilshire 5000/30% International/40% Fixed Income</v>
      </c>
      <c r="E698" s="27">
        <f>E284</f>
        <v>0</v>
      </c>
      <c r="F698" s="27">
        <f aca="true" t="shared" si="607" ref="F698:P698">F284</f>
        <v>0</v>
      </c>
      <c r="G698" s="27">
        <f t="shared" si="607"/>
        <v>0</v>
      </c>
      <c r="H698" s="27">
        <f t="shared" si="607"/>
        <v>0</v>
      </c>
      <c r="I698" s="27">
        <f t="shared" si="607"/>
        <v>0</v>
      </c>
      <c r="J698" s="27">
        <f t="shared" si="607"/>
        <v>100000</v>
      </c>
      <c r="K698" s="27">
        <f t="shared" si="607"/>
        <v>91525.24799999999</v>
      </c>
      <c r="L698" s="27">
        <f t="shared" si="607"/>
        <v>81924.74757659117</v>
      </c>
      <c r="M698" s="27">
        <f t="shared" si="607"/>
        <v>70836.0730347733</v>
      </c>
      <c r="N698" s="27">
        <f t="shared" si="607"/>
        <v>81868.9662843147</v>
      </c>
      <c r="O698" s="27">
        <f t="shared" si="607"/>
        <v>85857.51512750561</v>
      </c>
      <c r="P698" s="27">
        <f t="shared" si="607"/>
        <v>87339.22854330894</v>
      </c>
      <c r="Q698" s="27">
        <f>Q284</f>
        <v>94735.88847112251</v>
      </c>
      <c r="R698" s="27">
        <f>R284</f>
        <v>89939.67994031683</v>
      </c>
      <c r="S698" s="27">
        <f>S284</f>
        <v>85081.86003510354</v>
      </c>
      <c r="T698" s="27">
        <f aca="true" t="shared" si="608" ref="T698:Y698">T284</f>
        <v>80224.04012989027</v>
      </c>
      <c r="U698" s="27">
        <f t="shared" si="608"/>
        <v>75366.220224677</v>
      </c>
      <c r="V698" s="27">
        <f t="shared" si="608"/>
        <v>70508.40031946373</v>
      </c>
      <c r="W698" s="27">
        <f t="shared" si="608"/>
        <v>65650.58041425046</v>
      </c>
      <c r="X698" s="27">
        <f t="shared" si="608"/>
        <v>60792.760509037194</v>
      </c>
      <c r="Y698" s="27">
        <f t="shared" si="608"/>
        <v>60792.760509037194</v>
      </c>
    </row>
    <row r="699" spans="1:25" ht="12.75">
      <c r="A699" t="str">
        <f>A355</f>
        <v>Asset Allocation (MPT) Portfolio (25% FI)</v>
      </c>
      <c r="E699" s="27">
        <f>E419</f>
        <v>0</v>
      </c>
      <c r="F699" s="27">
        <f aca="true" t="shared" si="609" ref="F699:M699">F419</f>
        <v>0</v>
      </c>
      <c r="G699" s="27">
        <f t="shared" si="609"/>
        <v>0</v>
      </c>
      <c r="H699" s="27">
        <f t="shared" si="609"/>
        <v>0</v>
      </c>
      <c r="I699" s="27">
        <f t="shared" si="609"/>
        <v>0</v>
      </c>
      <c r="J699" s="27">
        <f t="shared" si="609"/>
        <v>100000</v>
      </c>
      <c r="K699" s="27">
        <f t="shared" si="609"/>
        <v>96952.60800000001</v>
      </c>
      <c r="L699" s="27">
        <f t="shared" si="609"/>
        <v>90818.4415158306</v>
      </c>
      <c r="M699" s="27">
        <f t="shared" si="609"/>
        <v>77663.185142204</v>
      </c>
      <c r="N699" s="27">
        <f aca="true" t="shared" si="610" ref="N699:S699">N419</f>
        <v>94625.12034697225</v>
      </c>
      <c r="O699" s="27">
        <f t="shared" si="610"/>
        <v>103744.3340412199</v>
      </c>
      <c r="P699" s="27">
        <f t="shared" si="610"/>
        <v>107704.70606708496</v>
      </c>
      <c r="Q699" s="27">
        <f t="shared" si="610"/>
        <v>120691.05517816666</v>
      </c>
      <c r="R699" s="27">
        <f t="shared" si="610"/>
        <v>115894.84664736099</v>
      </c>
      <c r="S699" s="27">
        <f t="shared" si="610"/>
        <v>111037.02674214773</v>
      </c>
      <c r="T699" s="27">
        <f aca="true" t="shared" si="611" ref="T699:Y699">T419</f>
        <v>106179.20683693445</v>
      </c>
      <c r="U699" s="27">
        <f t="shared" si="611"/>
        <v>101321.38693172116</v>
      </c>
      <c r="V699" s="27">
        <f t="shared" si="611"/>
        <v>96463.56702650787</v>
      </c>
      <c r="W699" s="27">
        <f t="shared" si="611"/>
        <v>91605.74712129458</v>
      </c>
      <c r="X699" s="27">
        <f t="shared" si="611"/>
        <v>86747.92721608133</v>
      </c>
      <c r="Y699" s="27">
        <f t="shared" si="611"/>
        <v>86747.92721608134</v>
      </c>
    </row>
    <row r="700" spans="1:25" ht="13.5" thickBot="1">
      <c r="A700" s="18" t="str">
        <f>A422</f>
        <v>Real Estate (REIT) Portfolio</v>
      </c>
      <c r="B700" s="18"/>
      <c r="C700" s="18"/>
      <c r="D700" s="18"/>
      <c r="E700" s="30">
        <f>E486</f>
        <v>0</v>
      </c>
      <c r="F700" s="30">
        <f aca="true" t="shared" si="612" ref="F700:M700">F486</f>
        <v>0</v>
      </c>
      <c r="G700" s="30">
        <f t="shared" si="612"/>
        <v>0</v>
      </c>
      <c r="H700" s="30">
        <f t="shared" si="612"/>
        <v>0</v>
      </c>
      <c r="I700" s="30">
        <f t="shared" si="612"/>
        <v>0</v>
      </c>
      <c r="J700" s="30">
        <f t="shared" si="612"/>
        <v>100000</v>
      </c>
      <c r="K700" s="30">
        <f t="shared" si="612"/>
        <v>116882.20800000001</v>
      </c>
      <c r="L700" s="30">
        <f t="shared" si="612"/>
        <v>125543.54960556711</v>
      </c>
      <c r="M700" s="30">
        <f t="shared" si="612"/>
        <v>126170.04106936992</v>
      </c>
      <c r="N700" s="30">
        <f aca="true" t="shared" si="613" ref="N700:S700">N486</f>
        <v>155566.5502488735</v>
      </c>
      <c r="O700" s="30">
        <f t="shared" si="613"/>
        <v>186791.6642574012</v>
      </c>
      <c r="P700" s="30">
        <f t="shared" si="613"/>
        <v>199588.4317953085</v>
      </c>
      <c r="Q700" s="30">
        <f t="shared" si="613"/>
        <v>248572.8286269502</v>
      </c>
      <c r="R700" s="30">
        <f t="shared" si="613"/>
        <v>243776.62009614453</v>
      </c>
      <c r="S700" s="30">
        <f t="shared" si="613"/>
        <v>238918.80019093127</v>
      </c>
      <c r="T700" s="30">
        <f aca="true" t="shared" si="614" ref="T700:Y700">T486</f>
        <v>234060.98028571802</v>
      </c>
      <c r="U700" s="30">
        <f t="shared" si="614"/>
        <v>229203.16038050473</v>
      </c>
      <c r="V700" s="30">
        <f t="shared" si="614"/>
        <v>224345.34047529148</v>
      </c>
      <c r="W700" s="30">
        <f t="shared" si="614"/>
        <v>219487.52057007822</v>
      </c>
      <c r="X700" s="30">
        <f t="shared" si="614"/>
        <v>214629.70066486497</v>
      </c>
      <c r="Y700" s="30">
        <f t="shared" si="614"/>
        <v>214629.70066486497</v>
      </c>
    </row>
    <row r="701" spans="1:25" ht="12.75">
      <c r="A701" t="str">
        <f>A489</f>
        <v>Warren Buffett (BRKa) Portfolio</v>
      </c>
      <c r="E701" s="10">
        <f>E553</f>
        <v>0</v>
      </c>
      <c r="F701" s="10">
        <f aca="true" t="shared" si="615" ref="F701:M701">F553</f>
        <v>0</v>
      </c>
      <c r="G701" s="10">
        <f t="shared" si="615"/>
        <v>0</v>
      </c>
      <c r="H701" s="10">
        <f t="shared" si="615"/>
        <v>0</v>
      </c>
      <c r="I701" s="10">
        <f t="shared" si="615"/>
        <v>0</v>
      </c>
      <c r="J701" s="10">
        <f t="shared" si="615"/>
        <v>100000</v>
      </c>
      <c r="K701" s="10">
        <f t="shared" si="615"/>
        <v>117011.80799999999</v>
      </c>
      <c r="L701" s="10">
        <f t="shared" si="615"/>
        <v>120465.16389864765</v>
      </c>
      <c r="M701" s="10">
        <f t="shared" si="615"/>
        <v>114332.26241286907</v>
      </c>
      <c r="N701" s="10">
        <f aca="true" t="shared" si="616" ref="N701:S701">N553</f>
        <v>124083.0203249133</v>
      </c>
      <c r="O701" s="10">
        <f t="shared" si="616"/>
        <v>125556.42771452025</v>
      </c>
      <c r="P701" s="10">
        <f t="shared" si="616"/>
        <v>122486.7730387417</v>
      </c>
      <c r="Q701" s="10">
        <f t="shared" si="616"/>
        <v>140550.904697458</v>
      </c>
      <c r="R701" s="10">
        <f t="shared" si="616"/>
        <v>135754.6961666523</v>
      </c>
      <c r="S701" s="10">
        <f t="shared" si="616"/>
        <v>130896.87626143904</v>
      </c>
      <c r="T701" s="10">
        <f aca="true" t="shared" si="617" ref="T701:Y701">T553</f>
        <v>126039.05635622577</v>
      </c>
      <c r="U701" s="10">
        <f t="shared" si="617"/>
        <v>121181.2364510125</v>
      </c>
      <c r="V701" s="10">
        <f t="shared" si="617"/>
        <v>116323.41654579923</v>
      </c>
      <c r="W701" s="10">
        <f t="shared" si="617"/>
        <v>111465.59664058595</v>
      </c>
      <c r="X701" s="10">
        <f t="shared" si="617"/>
        <v>106607.77673537268</v>
      </c>
      <c r="Y701" s="10">
        <f t="shared" si="617"/>
        <v>106607.77673537268</v>
      </c>
    </row>
    <row r="702" spans="1:25" ht="12.75">
      <c r="A702" t="str">
        <f>A556</f>
        <v>Harry Dent Portfolio</v>
      </c>
      <c r="E702" s="10">
        <f>E621</f>
        <v>0</v>
      </c>
      <c r="F702" s="10">
        <f aca="true" t="shared" si="618" ref="F702:M702">F621</f>
        <v>0</v>
      </c>
      <c r="G702" s="10">
        <f t="shared" si="618"/>
        <v>0</v>
      </c>
      <c r="H702" s="10">
        <f t="shared" si="618"/>
        <v>0</v>
      </c>
      <c r="I702" s="10">
        <f t="shared" si="618"/>
        <v>0</v>
      </c>
      <c r="J702" s="10">
        <f t="shared" si="618"/>
        <v>100000</v>
      </c>
      <c r="K702" s="10">
        <f t="shared" si="618"/>
        <v>110212.79850000002</v>
      </c>
      <c r="L702" s="10">
        <f t="shared" si="618"/>
        <v>96566.7948957743</v>
      </c>
      <c r="M702" s="10">
        <f t="shared" si="618"/>
        <v>78477.37041131161</v>
      </c>
      <c r="N702" s="10">
        <f aca="true" t="shared" si="619" ref="N702:S702">N621</f>
        <v>97076.26984041839</v>
      </c>
      <c r="O702" s="10">
        <f t="shared" si="619"/>
        <v>97479.59545562301</v>
      </c>
      <c r="P702" s="10">
        <f t="shared" si="619"/>
        <v>99437.5776093033</v>
      </c>
      <c r="Q702" s="10">
        <f t="shared" si="619"/>
        <v>104546.89975771996</v>
      </c>
      <c r="R702" s="10">
        <f t="shared" si="619"/>
        <v>99750.69122691426</v>
      </c>
      <c r="S702" s="10">
        <f t="shared" si="619"/>
        <v>94892.871321701</v>
      </c>
      <c r="T702" s="10">
        <f aca="true" t="shared" si="620" ref="T702:Y702">T621</f>
        <v>90035.05141648772</v>
      </c>
      <c r="U702" s="10">
        <f t="shared" si="620"/>
        <v>85177.23151127444</v>
      </c>
      <c r="V702" s="10">
        <f t="shared" si="620"/>
        <v>80319.41160606117</v>
      </c>
      <c r="W702" s="10">
        <f t="shared" si="620"/>
        <v>75461.5917008479</v>
      </c>
      <c r="X702" s="10">
        <f t="shared" si="620"/>
        <v>70603.77179563463</v>
      </c>
      <c r="Y702" s="10">
        <f t="shared" si="620"/>
        <v>70603.77179563463</v>
      </c>
    </row>
    <row r="703" spans="1:25" ht="12.75">
      <c r="A703" t="str">
        <f>A624</f>
        <v>HealthCare/Computer Tech Portfolio</v>
      </c>
      <c r="E703" s="10">
        <f>E689</f>
        <v>0</v>
      </c>
      <c r="F703" s="10">
        <f aca="true" t="shared" si="621" ref="F703:M703">F689</f>
        <v>0</v>
      </c>
      <c r="G703" s="10">
        <f t="shared" si="621"/>
        <v>0</v>
      </c>
      <c r="H703" s="10">
        <f t="shared" si="621"/>
        <v>0</v>
      </c>
      <c r="I703" s="10">
        <f t="shared" si="621"/>
        <v>0</v>
      </c>
      <c r="J703" s="10">
        <f t="shared" si="621"/>
        <v>100000</v>
      </c>
      <c r="K703" s="10">
        <f t="shared" si="621"/>
        <v>107464.72275</v>
      </c>
      <c r="L703" s="10">
        <f t="shared" si="621"/>
        <v>92003.63345095085</v>
      </c>
      <c r="M703" s="10">
        <f t="shared" si="621"/>
        <v>71240.80867515314</v>
      </c>
      <c r="N703" s="10">
        <f aca="true" t="shared" si="622" ref="N703:S703">N689</f>
        <v>89959.46455508065</v>
      </c>
      <c r="O703" s="10">
        <f t="shared" si="622"/>
        <v>88404.30336781479</v>
      </c>
      <c r="P703" s="10">
        <f t="shared" si="622"/>
        <v>90055.02933640376</v>
      </c>
      <c r="Q703" s="10">
        <f t="shared" si="622"/>
        <v>92921.1628192437</v>
      </c>
      <c r="R703" s="10">
        <f t="shared" si="622"/>
        <v>88124.95428843802</v>
      </c>
      <c r="S703" s="10">
        <f t="shared" si="622"/>
        <v>83267.13438322475</v>
      </c>
      <c r="T703" s="10">
        <f aca="true" t="shared" si="623" ref="T703:Y703">T689</f>
        <v>78409.31447801148</v>
      </c>
      <c r="U703" s="10">
        <f t="shared" si="623"/>
        <v>73551.49457279821</v>
      </c>
      <c r="V703" s="10">
        <f t="shared" si="623"/>
        <v>68693.67466758494</v>
      </c>
      <c r="W703" s="10">
        <f t="shared" si="623"/>
        <v>63835.85476237167</v>
      </c>
      <c r="X703" s="10">
        <f t="shared" si="623"/>
        <v>58978.0348571584</v>
      </c>
      <c r="Y703" s="10">
        <f t="shared" si="623"/>
        <v>58978.0348571584</v>
      </c>
    </row>
    <row r="704" spans="5:11" ht="12.75">
      <c r="E704" s="4"/>
      <c r="F704" s="4"/>
      <c r="G704" s="4"/>
      <c r="H704" s="4"/>
      <c r="I704" s="4"/>
      <c r="J704" s="4"/>
      <c r="K704" s="4"/>
    </row>
    <row r="705" spans="1:25" ht="12.75">
      <c r="A705" t="s">
        <v>25</v>
      </c>
      <c r="E705" s="6">
        <f>E17</f>
        <v>0</v>
      </c>
      <c r="F705" s="6" t="str">
        <f>F17</f>
        <v>N/A</v>
      </c>
      <c r="G705" s="6" t="str">
        <f aca="true" t="shared" si="624" ref="G705:M705">G17</f>
        <v>N/A</v>
      </c>
      <c r="H705" s="6" t="str">
        <f t="shared" si="624"/>
        <v>N/A</v>
      </c>
      <c r="I705" s="6" t="str">
        <f t="shared" si="624"/>
        <v>N/A</v>
      </c>
      <c r="J705" s="6" t="str">
        <f t="shared" si="624"/>
        <v>N/A</v>
      </c>
      <c r="K705" s="6">
        <f t="shared" si="624"/>
        <v>4000</v>
      </c>
      <c r="L705" s="6">
        <f t="shared" si="624"/>
        <v>4149.289099526066</v>
      </c>
      <c r="M705" s="6">
        <f t="shared" si="624"/>
        <v>4196.682464454975</v>
      </c>
      <c r="N705" s="6">
        <f aca="true" t="shared" si="625" ref="N705:S705">N17</f>
        <v>4305.687203791468</v>
      </c>
      <c r="O705" s="6">
        <f t="shared" si="625"/>
        <v>4388.62559241706</v>
      </c>
      <c r="P705" s="6">
        <f t="shared" si="625"/>
        <v>4518.957345971562</v>
      </c>
      <c r="Q705" s="6">
        <f t="shared" si="625"/>
        <v>4699.05213270142</v>
      </c>
      <c r="R705" s="6">
        <f t="shared" si="625"/>
        <v>4796.208530805686</v>
      </c>
      <c r="S705" s="6">
        <f t="shared" si="625"/>
        <v>4857.819905213269</v>
      </c>
      <c r="T705" s="6">
        <f aca="true" t="shared" si="626" ref="T705:Y705">T17</f>
        <v>4857.819905213269</v>
      </c>
      <c r="U705" s="6">
        <f t="shared" si="626"/>
        <v>4857.819905213269</v>
      </c>
      <c r="V705" s="6">
        <f t="shared" si="626"/>
        <v>4857.819905213269</v>
      </c>
      <c r="W705" s="6">
        <f t="shared" si="626"/>
        <v>4857.819905213269</v>
      </c>
      <c r="X705" s="6">
        <f t="shared" si="626"/>
        <v>4857.819905213269</v>
      </c>
      <c r="Y705" s="6">
        <f t="shared" si="626"/>
        <v>0</v>
      </c>
    </row>
    <row r="707" ht="12.75">
      <c r="G707" s="7" t="s">
        <v>60</v>
      </c>
    </row>
    <row r="708" spans="1:25" ht="12.75">
      <c r="A708" t="str">
        <f>A694</f>
        <v>Retire Early Withdrawal Study Portfolio</v>
      </c>
      <c r="K708" s="4">
        <f aca="true" t="shared" si="627" ref="K708:P712">K$705/J694</f>
        <v>0.04</v>
      </c>
      <c r="L708" s="4">
        <f t="shared" si="627"/>
        <v>0.04541422394267715</v>
      </c>
      <c r="M708" s="4">
        <f t="shared" si="627"/>
        <v>0.051817333659467134</v>
      </c>
      <c r="N708" s="4">
        <f t="shared" si="627"/>
        <v>0.06631432377014064</v>
      </c>
      <c r="O708" s="4">
        <f t="shared" si="627"/>
        <v>0.059195828754701654</v>
      </c>
      <c r="P708" s="4">
        <f t="shared" si="627"/>
        <v>0.059690025079204324</v>
      </c>
      <c r="Q708" s="4">
        <f aca="true" t="shared" si="628" ref="Q708:Q717">Q$705/P694</f>
        <v>0.06337269626295529</v>
      </c>
      <c r="R708" s="4">
        <f aca="true" t="shared" si="629" ref="R708:R717">R$705/Q694</f>
        <v>0.06112911653208529</v>
      </c>
      <c r="S708" s="4">
        <f aca="true" t="shared" si="630" ref="S708:S717">S$705/R694</f>
        <v>0.0659455661814908</v>
      </c>
      <c r="T708" s="4">
        <f aca="true" t="shared" si="631" ref="T708:T717">T$705/S694</f>
        <v>0.07060141657044403</v>
      </c>
      <c r="U708" s="4">
        <f aca="true" t="shared" si="632" ref="U708:U717">U$705/T694</f>
        <v>0.07596462683418247</v>
      </c>
      <c r="V708" s="4">
        <f aca="true" t="shared" si="633" ref="V708:V717">V$705/U694</f>
        <v>0.08220965240099165</v>
      </c>
      <c r="W708" s="4">
        <f aca="true" t="shared" si="634" ref="W708:W717">W$705/V694</f>
        <v>0.08957345500097792</v>
      </c>
      <c r="X708" s="4">
        <f aca="true" t="shared" si="635" ref="X708:X717">X$705/W694</f>
        <v>0.09838625146971537</v>
      </c>
      <c r="Y708" s="4">
        <f aca="true" t="shared" si="636" ref="Y708:Y717">Y$705/X694</f>
        <v>0</v>
      </c>
    </row>
    <row r="709" spans="1:25" ht="12.75">
      <c r="A709" t="str">
        <f>A695</f>
        <v>One-Fund 60/40 Portfolio</v>
      </c>
      <c r="K709" s="4">
        <f t="shared" si="627"/>
        <v>0.04</v>
      </c>
      <c r="L709" s="4">
        <f t="shared" si="627"/>
        <v>0.04412184713494949</v>
      </c>
      <c r="M709" s="4">
        <f t="shared" si="627"/>
        <v>0.04813947895168889</v>
      </c>
      <c r="N709" s="4">
        <f t="shared" si="627"/>
        <v>0.05734715071280871</v>
      </c>
      <c r="O709" s="4">
        <f t="shared" si="627"/>
        <v>0.05172918189530436</v>
      </c>
      <c r="P709" s="4">
        <f t="shared" si="627"/>
        <v>0.051377573208503474</v>
      </c>
      <c r="Q709" s="4">
        <f t="shared" si="628"/>
        <v>0.053816194893174026</v>
      </c>
      <c r="R709" s="4">
        <f t="shared" si="629"/>
        <v>0.052290650923223915</v>
      </c>
      <c r="S709" s="4">
        <f t="shared" si="630"/>
        <v>0.05588461148203919</v>
      </c>
      <c r="T709" s="4">
        <f t="shared" si="631"/>
        <v>0.059192564978487315</v>
      </c>
      <c r="U709" s="4">
        <f t="shared" si="632"/>
        <v>0.06291676997337271</v>
      </c>
      <c r="V709" s="4">
        <f t="shared" si="633"/>
        <v>0.06714106917865229</v>
      </c>
      <c r="W709" s="4">
        <f t="shared" si="634"/>
        <v>0.07197344310091673</v>
      </c>
      <c r="X709" s="4">
        <f t="shared" si="635"/>
        <v>0.07755537011937404</v>
      </c>
      <c r="Y709" s="4">
        <f t="shared" si="636"/>
        <v>0</v>
      </c>
    </row>
    <row r="710" spans="1:25" ht="13.5" thickBot="1">
      <c r="A710" t="str">
        <f>A696</f>
        <v>100% Fixed Income Portfolio</v>
      </c>
      <c r="K710" s="4">
        <f t="shared" si="627"/>
        <v>0.04</v>
      </c>
      <c r="L710" s="4">
        <f t="shared" si="627"/>
        <v>0.03998505150423195</v>
      </c>
      <c r="M710" s="4">
        <f t="shared" si="627"/>
        <v>0.03901251330928301</v>
      </c>
      <c r="N710" s="4">
        <f t="shared" si="627"/>
        <v>0.03963821342674401</v>
      </c>
      <c r="O710" s="4">
        <f t="shared" si="627"/>
        <v>0.04042481560945167</v>
      </c>
      <c r="P710" s="4">
        <f t="shared" si="627"/>
        <v>0.04249918829637514</v>
      </c>
      <c r="Q710" s="4">
        <f t="shared" si="628"/>
        <v>0.04514658963827265</v>
      </c>
      <c r="R710" s="4">
        <f t="shared" si="629"/>
        <v>0.04596701528423959</v>
      </c>
      <c r="S710" s="4">
        <f t="shared" si="630"/>
        <v>0.04880072429813875</v>
      </c>
      <c r="T710" s="4">
        <f t="shared" si="631"/>
        <v>0.05130441700781382</v>
      </c>
      <c r="U710" s="4">
        <f t="shared" si="632"/>
        <v>0.05407890363102533</v>
      </c>
      <c r="V710" s="4">
        <f t="shared" si="633"/>
        <v>0.057170628542500344</v>
      </c>
      <c r="W710" s="4">
        <f t="shared" si="634"/>
        <v>0.06063730116311661</v>
      </c>
      <c r="X710" s="4">
        <f t="shared" si="635"/>
        <v>0.06455153183982883</v>
      </c>
      <c r="Y710" s="4">
        <f t="shared" si="636"/>
        <v>0</v>
      </c>
    </row>
    <row r="711" spans="1:25" ht="12.75">
      <c r="A711" s="46" t="str">
        <f>A697</f>
        <v>Asset Allocation (MPT) Portfolio (40% FI)</v>
      </c>
      <c r="B711" s="46"/>
      <c r="C711" s="46"/>
      <c r="D711" s="46"/>
      <c r="E711" s="46"/>
      <c r="F711" s="46"/>
      <c r="G711" s="46"/>
      <c r="H711" s="46"/>
      <c r="I711" s="46"/>
      <c r="J711" s="46"/>
      <c r="K711" s="49">
        <f t="shared" si="627"/>
        <v>0.04</v>
      </c>
      <c r="L711" s="49">
        <f t="shared" si="627"/>
        <v>0.04220347598483443</v>
      </c>
      <c r="M711" s="49">
        <f t="shared" si="627"/>
        <v>0.04461760321730201</v>
      </c>
      <c r="N711" s="49">
        <f t="shared" si="627"/>
        <v>0.051664272180453594</v>
      </c>
      <c r="O711" s="49">
        <f t="shared" si="627"/>
        <v>0.044778346951602384</v>
      </c>
      <c r="P711" s="49">
        <f t="shared" si="627"/>
        <v>0.04294848710571651</v>
      </c>
      <c r="Q711" s="49">
        <f t="shared" si="628"/>
        <v>0.04349647598608966</v>
      </c>
      <c r="R711" s="49">
        <f t="shared" si="629"/>
        <v>0.04045465079342987</v>
      </c>
      <c r="S711" s="49">
        <f t="shared" si="630"/>
        <v>0.04270181205631455</v>
      </c>
      <c r="T711" s="49">
        <f t="shared" si="631"/>
        <v>0.04460659446983781</v>
      </c>
      <c r="U711" s="49">
        <f t="shared" si="632"/>
        <v>0.04668924257969411</v>
      </c>
      <c r="V711" s="49">
        <f t="shared" si="633"/>
        <v>0.04897588977810019</v>
      </c>
      <c r="W711" s="49">
        <f t="shared" si="634"/>
        <v>0.05149805273251462</v>
      </c>
      <c r="X711" s="49">
        <f t="shared" si="635"/>
        <v>0.05429409278586513</v>
      </c>
      <c r="Y711" s="49">
        <f t="shared" si="636"/>
        <v>0</v>
      </c>
    </row>
    <row r="712" spans="1:25" ht="12.75">
      <c r="A712" t="str">
        <f>A220</f>
        <v>30% Wilshire 5000/30% International/40% Fixed Income</v>
      </c>
      <c r="K712" s="4">
        <f t="shared" si="627"/>
        <v>0.04</v>
      </c>
      <c r="L712" s="4">
        <f t="shared" si="627"/>
        <v>0.045334912389705474</v>
      </c>
      <c r="M712" s="4">
        <f t="shared" si="627"/>
        <v>0.05122606524397907</v>
      </c>
      <c r="N712" s="4">
        <f t="shared" si="627"/>
        <v>0.0607838212837944</v>
      </c>
      <c r="O712" s="4">
        <f t="shared" si="627"/>
        <v>0.053605484368475266</v>
      </c>
      <c r="P712" s="4">
        <f t="shared" si="627"/>
        <v>0.052633218411463824</v>
      </c>
      <c r="Q712" s="4">
        <f t="shared" si="628"/>
        <v>0.05380230866558776</v>
      </c>
      <c r="R712" s="4">
        <f t="shared" si="629"/>
        <v>0.05062715522288758</v>
      </c>
      <c r="S712" s="4">
        <f t="shared" si="630"/>
        <v>0.054011976787518866</v>
      </c>
      <c r="T712" s="4">
        <f t="shared" si="631"/>
        <v>0.05709583574229574</v>
      </c>
      <c r="U712" s="4">
        <f t="shared" si="632"/>
        <v>0.06055316956548188</v>
      </c>
      <c r="V712" s="4">
        <f t="shared" si="633"/>
        <v>0.06445619656566885</v>
      </c>
      <c r="W712" s="4">
        <f t="shared" si="634"/>
        <v>0.0688970375615269</v>
      </c>
      <c r="X712" s="4">
        <f t="shared" si="635"/>
        <v>0.07399507932086469</v>
      </c>
      <c r="Y712" s="4">
        <f t="shared" si="636"/>
        <v>0</v>
      </c>
    </row>
    <row r="713" spans="1:25" ht="12.75">
      <c r="A713" t="str">
        <f>A699</f>
        <v>Asset Allocation (MPT) Portfolio (25% FI)</v>
      </c>
      <c r="K713" s="4">
        <f aca="true" t="shared" si="637" ref="K713:P717">K$705/J699</f>
        <v>0.04</v>
      </c>
      <c r="L713" s="4">
        <f t="shared" si="637"/>
        <v>0.042797085969322926</v>
      </c>
      <c r="M713" s="4">
        <f t="shared" si="637"/>
        <v>0.04620958468796726</v>
      </c>
      <c r="N713" s="4">
        <f t="shared" si="637"/>
        <v>0.05544051787095269</v>
      </c>
      <c r="O713" s="4">
        <f t="shared" si="637"/>
        <v>0.04637907541173853</v>
      </c>
      <c r="P713" s="4">
        <f t="shared" si="637"/>
        <v>0.04355859418959768</v>
      </c>
      <c r="Q713" s="4">
        <f t="shared" si="628"/>
        <v>0.043629032604894424</v>
      </c>
      <c r="R713" s="4">
        <f t="shared" si="629"/>
        <v>0.03973955256025745</v>
      </c>
      <c r="S713" s="4">
        <f t="shared" si="630"/>
        <v>0.041915754200826535</v>
      </c>
      <c r="T713" s="4">
        <f t="shared" si="631"/>
        <v>0.04374954956686826</v>
      </c>
      <c r="U713" s="4">
        <f t="shared" si="632"/>
        <v>0.0457511413950728</v>
      </c>
      <c r="V713" s="4">
        <f t="shared" si="633"/>
        <v>0.04794466452069862</v>
      </c>
      <c r="W713" s="4">
        <f t="shared" si="634"/>
        <v>0.05035911541482139</v>
      </c>
      <c r="X713" s="4">
        <f t="shared" si="635"/>
        <v>0.053029641238350037</v>
      </c>
      <c r="Y713" s="4">
        <f t="shared" si="636"/>
        <v>0</v>
      </c>
    </row>
    <row r="714" spans="1:25" ht="13.5" thickBot="1">
      <c r="A714" s="18" t="str">
        <f>A700</f>
        <v>Real Estate (REIT) Portfolio</v>
      </c>
      <c r="B714" s="18"/>
      <c r="C714" s="18"/>
      <c r="D714" s="18"/>
      <c r="E714" s="18"/>
      <c r="F714" s="18"/>
      <c r="G714" s="18"/>
      <c r="H714" s="18"/>
      <c r="I714" s="18"/>
      <c r="J714" s="18"/>
      <c r="K714" s="31">
        <f t="shared" si="637"/>
        <v>0.04</v>
      </c>
      <c r="L714" s="31">
        <f t="shared" si="637"/>
        <v>0.03549974945310808</v>
      </c>
      <c r="M714" s="31">
        <f t="shared" si="637"/>
        <v>0.033428101066443616</v>
      </c>
      <c r="N714" s="31">
        <f t="shared" si="637"/>
        <v>0.03412606643620054</v>
      </c>
      <c r="O714" s="31">
        <f t="shared" si="637"/>
        <v>0.028210599164127437</v>
      </c>
      <c r="P714" s="31">
        <f t="shared" si="637"/>
        <v>0.024192500045100426</v>
      </c>
      <c r="Q714" s="31">
        <f t="shared" si="628"/>
        <v>0.023543709875533354</v>
      </c>
      <c r="R714" s="31">
        <f t="shared" si="629"/>
        <v>0.019294983113394407</v>
      </c>
      <c r="S714" s="31">
        <f t="shared" si="630"/>
        <v>0.01992734128193821</v>
      </c>
      <c r="T714" s="31">
        <f t="shared" si="631"/>
        <v>0.020332514232162376</v>
      </c>
      <c r="U714" s="31">
        <f t="shared" si="632"/>
        <v>0.020754505510843083</v>
      </c>
      <c r="V714" s="31">
        <f t="shared" si="633"/>
        <v>0.02119438448033921</v>
      </c>
      <c r="W714" s="31">
        <f t="shared" si="634"/>
        <v>0.021653313123961626</v>
      </c>
      <c r="X714" s="31">
        <f t="shared" si="635"/>
        <v>0.022132556295665375</v>
      </c>
      <c r="Y714" s="31">
        <f t="shared" si="636"/>
        <v>0</v>
      </c>
    </row>
    <row r="715" spans="1:25" ht="12.75">
      <c r="A715" t="str">
        <f>A701</f>
        <v>Warren Buffett (BRKa) Portfolio</v>
      </c>
      <c r="K715" s="4">
        <f t="shared" si="637"/>
        <v>0.04</v>
      </c>
      <c r="L715" s="4">
        <f t="shared" si="637"/>
        <v>0.03546043062189131</v>
      </c>
      <c r="M715" s="4">
        <f t="shared" si="637"/>
        <v>0.0348373117060283</v>
      </c>
      <c r="N715" s="4">
        <f t="shared" si="637"/>
        <v>0.037659424495975216</v>
      </c>
      <c r="O715" s="4">
        <f t="shared" si="637"/>
        <v>0.03536846202587087</v>
      </c>
      <c r="P715" s="4">
        <f t="shared" si="637"/>
        <v>0.0359914456649435</v>
      </c>
      <c r="Q715" s="4">
        <f t="shared" si="628"/>
        <v>0.03836375158005954</v>
      </c>
      <c r="R715" s="4">
        <f t="shared" si="629"/>
        <v>0.03412435189321432</v>
      </c>
      <c r="S715" s="4">
        <f t="shared" si="630"/>
        <v>0.03578380742902488</v>
      </c>
      <c r="T715" s="4">
        <f t="shared" si="631"/>
        <v>0.03711180926511029</v>
      </c>
      <c r="U715" s="4">
        <f t="shared" si="632"/>
        <v>0.0385421792708726</v>
      </c>
      <c r="V715" s="4">
        <f t="shared" si="633"/>
        <v>0.04008722841491258</v>
      </c>
      <c r="W715" s="4">
        <f t="shared" si="634"/>
        <v>0.04176132415523259</v>
      </c>
      <c r="X715" s="4">
        <f t="shared" si="635"/>
        <v>0.04358133856204093</v>
      </c>
      <c r="Y715" s="4">
        <f t="shared" si="636"/>
        <v>0</v>
      </c>
    </row>
    <row r="716" spans="1:25" ht="12.75">
      <c r="A716" t="str">
        <f>A702</f>
        <v>Harry Dent Portfolio</v>
      </c>
      <c r="K716" s="4">
        <f t="shared" si="637"/>
        <v>0.04</v>
      </c>
      <c r="L716" s="4">
        <f t="shared" si="637"/>
        <v>0.03764797878284585</v>
      </c>
      <c r="M716" s="4">
        <f t="shared" si="637"/>
        <v>0.04345885631789379</v>
      </c>
      <c r="N716" s="4">
        <f t="shared" si="637"/>
        <v>0.05486533482486376</v>
      </c>
      <c r="O716" s="4">
        <f t="shared" si="637"/>
        <v>0.045208016332224425</v>
      </c>
      <c r="P716" s="4">
        <f t="shared" si="637"/>
        <v>0.04635798214846706</v>
      </c>
      <c r="Q716" s="4">
        <f t="shared" si="628"/>
        <v>0.04725630134680373</v>
      </c>
      <c r="R716" s="4">
        <f t="shared" si="629"/>
        <v>0.04587614306995769</v>
      </c>
      <c r="S716" s="4">
        <f t="shared" si="630"/>
        <v>0.04869961145595104</v>
      </c>
      <c r="T716" s="4">
        <f t="shared" si="631"/>
        <v>0.051192674829540506</v>
      </c>
      <c r="U716" s="4">
        <f t="shared" si="632"/>
        <v>0.05395476349251773</v>
      </c>
      <c r="V716" s="4">
        <f t="shared" si="633"/>
        <v>0.05703190652035064</v>
      </c>
      <c r="W716" s="4">
        <f t="shared" si="634"/>
        <v>0.060481268576009856</v>
      </c>
      <c r="X716" s="4">
        <f t="shared" si="635"/>
        <v>0.06437473416239489</v>
      </c>
      <c r="Y716" s="4">
        <f t="shared" si="636"/>
        <v>0</v>
      </c>
    </row>
    <row r="717" spans="1:25" ht="12.75">
      <c r="A717" t="str">
        <f>A703</f>
        <v>HealthCare/Computer Tech Portfolio</v>
      </c>
      <c r="K717" s="4">
        <f t="shared" si="637"/>
        <v>0.04</v>
      </c>
      <c r="L717" s="4">
        <f t="shared" si="637"/>
        <v>0.03861070864323303</v>
      </c>
      <c r="M717" s="4">
        <f t="shared" si="637"/>
        <v>0.045614312250964725</v>
      </c>
      <c r="N717" s="4">
        <f t="shared" si="637"/>
        <v>0.060438494226318</v>
      </c>
      <c r="O717" s="4">
        <f t="shared" si="637"/>
        <v>0.048784478810786826</v>
      </c>
      <c r="P717" s="4">
        <f t="shared" si="637"/>
        <v>0.0511169385857835</v>
      </c>
      <c r="Q717" s="4">
        <f t="shared" si="628"/>
        <v>0.05217978570800243</v>
      </c>
      <c r="R717" s="4">
        <f t="shared" si="629"/>
        <v>0.05161589012973915</v>
      </c>
      <c r="S717" s="4">
        <f t="shared" si="630"/>
        <v>0.055124226099605635</v>
      </c>
      <c r="T717" s="4">
        <f t="shared" si="631"/>
        <v>0.05834018356937644</v>
      </c>
      <c r="U717" s="4">
        <f t="shared" si="632"/>
        <v>0.061954627936143467</v>
      </c>
      <c r="V717" s="4">
        <f t="shared" si="633"/>
        <v>0.06604651521262019</v>
      </c>
      <c r="W717" s="4">
        <f t="shared" si="634"/>
        <v>0.07071713558374493</v>
      </c>
      <c r="X717" s="4">
        <f t="shared" si="635"/>
        <v>0.07609861140414668</v>
      </c>
      <c r="Y717" s="4">
        <f t="shared" si="636"/>
        <v>0</v>
      </c>
    </row>
    <row r="719" spans="6:25" ht="12.75">
      <c r="F719" s="10"/>
      <c r="G719" s="7" t="s">
        <v>59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2.75">
      <c r="A720" t="str">
        <f>A694</f>
        <v>Retire Early Withdrawal Study Portfolio</v>
      </c>
      <c r="K720" s="29">
        <f aca="true" t="shared" si="638" ref="K720:P720">(0.25*J694)/K$705</f>
        <v>6.25</v>
      </c>
      <c r="L720" s="29">
        <f t="shared" si="638"/>
        <v>5.504883234723016</v>
      </c>
      <c r="M720" s="29">
        <f t="shared" si="638"/>
        <v>4.824640373102727</v>
      </c>
      <c r="N720" s="29">
        <f t="shared" si="638"/>
        <v>3.769924592257812</v>
      </c>
      <c r="O720" s="29">
        <f t="shared" si="638"/>
        <v>4.223270545564304</v>
      </c>
      <c r="P720" s="29">
        <f t="shared" si="638"/>
        <v>4.188304489205159</v>
      </c>
      <c r="Q720" s="29">
        <f>(0.25*P694)/Q$705</f>
        <v>3.9449165767330356</v>
      </c>
      <c r="R720" s="29">
        <f>(0.25*Q694)/R$705</f>
        <v>4.089704124364053</v>
      </c>
      <c r="S720" s="29">
        <f>(0.25*R694)/S$705</f>
        <v>3.7910054379087046</v>
      </c>
      <c r="T720" s="29">
        <f aca="true" t="shared" si="639" ref="T720:Y720">(0.25*S694)/T$705</f>
        <v>3.5410054379087046</v>
      </c>
      <c r="U720" s="29">
        <f t="shared" si="639"/>
        <v>3.2910054379087046</v>
      </c>
      <c r="V720" s="29">
        <f t="shared" si="639"/>
        <v>3.0410054379087046</v>
      </c>
      <c r="W720" s="29">
        <f t="shared" si="639"/>
        <v>2.791005437908704</v>
      </c>
      <c r="X720" s="29">
        <f t="shared" si="639"/>
        <v>2.541005437908704</v>
      </c>
      <c r="Y720" s="29" t="e">
        <f t="shared" si="639"/>
        <v>#DIV/0!</v>
      </c>
    </row>
    <row r="721" spans="1:25" ht="12.75">
      <c r="A721" t="str">
        <f>A695</f>
        <v>One-Fund 60/40 Portfolio</v>
      </c>
      <c r="K721" s="29">
        <f aca="true" t="shared" si="640" ref="K721:P721">(0.4*J695)/K$705</f>
        <v>10</v>
      </c>
      <c r="L721" s="29">
        <f t="shared" si="640"/>
        <v>9.06580358652199</v>
      </c>
      <c r="M721" s="29">
        <f t="shared" si="640"/>
        <v>8.30918839818408</v>
      </c>
      <c r="N721" s="29">
        <f t="shared" si="640"/>
        <v>6.9750631902041205</v>
      </c>
      <c r="O721" s="29">
        <f t="shared" si="640"/>
        <v>7.732579278163869</v>
      </c>
      <c r="P721" s="29">
        <f t="shared" si="640"/>
        <v>7.785498127299564</v>
      </c>
      <c r="Q721" s="29">
        <f>(0.4*P695)/Q$705</f>
        <v>7.43270684213193</v>
      </c>
      <c r="R721" s="29">
        <f>(0.4*Q695)/R$705</f>
        <v>7.649550979721071</v>
      </c>
      <c r="S721" s="29">
        <f>(0.4*R695)/S$705</f>
        <v>7.157605455100218</v>
      </c>
      <c r="T721" s="29">
        <f aca="true" t="shared" si="641" ref="T721:Y721">(0.4*S695)/T$705</f>
        <v>6.757605455100218</v>
      </c>
      <c r="U721" s="29">
        <f t="shared" si="641"/>
        <v>6.357605455100218</v>
      </c>
      <c r="V721" s="29">
        <f t="shared" si="641"/>
        <v>5.957605455100218</v>
      </c>
      <c r="W721" s="29">
        <f t="shared" si="641"/>
        <v>5.5576054551002185</v>
      </c>
      <c r="X721" s="29">
        <f t="shared" si="641"/>
        <v>5.157605455100218</v>
      </c>
      <c r="Y721" s="29" t="e">
        <f t="shared" si="641"/>
        <v>#DIV/0!</v>
      </c>
    </row>
    <row r="722" spans="1:25" ht="13.5" thickBot="1">
      <c r="A722" t="str">
        <f>A696</f>
        <v>100% Fixed Income Portfolio</v>
      </c>
      <c r="K722" s="29">
        <f aca="true" t="shared" si="642" ref="K722:P722">(1*J696)/K$705</f>
        <v>25</v>
      </c>
      <c r="L722" s="29">
        <f t="shared" si="642"/>
        <v>25.009346302684182</v>
      </c>
      <c r="M722" s="29">
        <f t="shared" si="642"/>
        <v>25.632801252054954</v>
      </c>
      <c r="N722" s="29">
        <f t="shared" si="642"/>
        <v>25.22818042362367</v>
      </c>
      <c r="O722" s="29">
        <f t="shared" si="642"/>
        <v>24.73728042846512</v>
      </c>
      <c r="P722" s="29">
        <f t="shared" si="642"/>
        <v>23.529861159378715</v>
      </c>
      <c r="Q722" s="29">
        <f>(1*P696)/Q$705</f>
        <v>22.150067325401213</v>
      </c>
      <c r="R722" s="29">
        <f>(1*Q696)/R$705</f>
        <v>21.754729860454166</v>
      </c>
      <c r="S722" s="29">
        <f>(1*R696)/S$705</f>
        <v>20.491499140272797</v>
      </c>
      <c r="T722" s="29">
        <f aca="true" t="shared" si="643" ref="T722:Y722">(1*S696)/T$705</f>
        <v>19.491499140272797</v>
      </c>
      <c r="U722" s="29">
        <f t="shared" si="643"/>
        <v>18.491499140272794</v>
      </c>
      <c r="V722" s="29">
        <f t="shared" si="643"/>
        <v>17.491499140272794</v>
      </c>
      <c r="W722" s="29">
        <f t="shared" si="643"/>
        <v>16.491499140272794</v>
      </c>
      <c r="X722" s="29">
        <f t="shared" si="643"/>
        <v>15.491499140272792</v>
      </c>
      <c r="Y722" s="29" t="e">
        <f t="shared" si="643"/>
        <v>#DIV/0!</v>
      </c>
    </row>
    <row r="723" spans="1:25" ht="12.75">
      <c r="A723" s="46" t="str">
        <f>A697</f>
        <v>Asset Allocation (MPT) Portfolio (40% FI)</v>
      </c>
      <c r="B723" s="46"/>
      <c r="C723" s="46"/>
      <c r="D723" s="46"/>
      <c r="E723" s="46"/>
      <c r="F723" s="46"/>
      <c r="G723" s="46"/>
      <c r="H723" s="46"/>
      <c r="I723" s="46"/>
      <c r="J723" s="46"/>
      <c r="K723" s="48">
        <f aca="true" t="shared" si="644" ref="K723:P723">(0.4*J697)/K$705</f>
        <v>10</v>
      </c>
      <c r="L723" s="48">
        <f t="shared" si="644"/>
        <v>9.477892298343805</v>
      </c>
      <c r="M723" s="48">
        <f t="shared" si="644"/>
        <v>8.965071432722908</v>
      </c>
      <c r="N723" s="48">
        <f t="shared" si="644"/>
        <v>7.742294299683061</v>
      </c>
      <c r="O723" s="48">
        <f t="shared" si="644"/>
        <v>8.932888934741841</v>
      </c>
      <c r="P723" s="48">
        <f t="shared" si="644"/>
        <v>9.313482894412813</v>
      </c>
      <c r="Q723" s="48">
        <f aca="true" t="shared" si="645" ref="Q723:S724">(0.4*P697)/Q$705</f>
        <v>9.196147295425073</v>
      </c>
      <c r="R723" s="48">
        <f t="shared" si="645"/>
        <v>9.887614703250952</v>
      </c>
      <c r="S723" s="48">
        <f t="shared" si="645"/>
        <v>9.367283980185329</v>
      </c>
      <c r="T723" s="48">
        <f>(0.4*S697)/T$705</f>
        <v>8.96728398018533</v>
      </c>
      <c r="U723" s="48">
        <f>(0.4*T697)/U$705</f>
        <v>8.567283980185328</v>
      </c>
      <c r="V723" s="48">
        <f>(0.4*U697)/V$705</f>
        <v>8.167283980185328</v>
      </c>
      <c r="W723" s="48">
        <f>(0.4*V697)/W$705</f>
        <v>7.767283980185327</v>
      </c>
      <c r="X723" s="48">
        <f>(0.4*W697)/X$705</f>
        <v>7.367283980185328</v>
      </c>
      <c r="Y723" s="48" t="e">
        <f>(0.4*X697)/Y$705</f>
        <v>#DIV/0!</v>
      </c>
    </row>
    <row r="724" spans="1:25" ht="12.75">
      <c r="A724" t="str">
        <f>A220</f>
        <v>30% Wilshire 5000/30% International/40% Fixed Income</v>
      </c>
      <c r="K724" s="29">
        <f aca="true" t="shared" si="646" ref="K724:P724">(0.4*J698)/K$705</f>
        <v>10</v>
      </c>
      <c r="L724" s="29">
        <f t="shared" si="646"/>
        <v>8.823222080182752</v>
      </c>
      <c r="M724" s="29">
        <f t="shared" si="646"/>
        <v>7.808524783133028</v>
      </c>
      <c r="N724" s="29">
        <f t="shared" si="646"/>
        <v>6.580698474556818</v>
      </c>
      <c r="O724" s="29">
        <f t="shared" si="646"/>
        <v>7.4619230609029845</v>
      </c>
      <c r="P724" s="29">
        <f t="shared" si="646"/>
        <v>7.599763268758759</v>
      </c>
      <c r="Q724" s="29">
        <f t="shared" si="645"/>
        <v>7.4346252032831845</v>
      </c>
      <c r="R724" s="29">
        <f t="shared" si="645"/>
        <v>7.900898208461207</v>
      </c>
      <c r="S724" s="29">
        <f t="shared" si="645"/>
        <v>7.405764865329505</v>
      </c>
      <c r="T724" s="29">
        <f>(0.4*S698)/T$705</f>
        <v>7.005764865329504</v>
      </c>
      <c r="U724" s="29">
        <f>(0.4*T698)/U$705</f>
        <v>6.605764865329504</v>
      </c>
      <c r="V724" s="29">
        <f>(0.4*U698)/V$705</f>
        <v>6.205764865329504</v>
      </c>
      <c r="W724" s="29">
        <f>(0.4*V698)/W$705</f>
        <v>5.805764865329504</v>
      </c>
      <c r="X724" s="29">
        <f>(0.4*W698)/X$705</f>
        <v>5.405764865329504</v>
      </c>
      <c r="Y724" s="29" t="e">
        <f>(0.4*X698)/Y$705</f>
        <v>#DIV/0!</v>
      </c>
    </row>
    <row r="725" spans="1:25" ht="12.75">
      <c r="A725" t="str">
        <f>A699</f>
        <v>Asset Allocation (MPT) Portfolio (25% FI)</v>
      </c>
      <c r="K725" s="29">
        <f aca="true" t="shared" si="647" ref="K725:P729">(0.25*J699)/K$705</f>
        <v>6.25</v>
      </c>
      <c r="L725" s="29">
        <f t="shared" si="647"/>
        <v>5.841519214163337</v>
      </c>
      <c r="M725" s="29">
        <f t="shared" si="647"/>
        <v>5.410133020847052</v>
      </c>
      <c r="N725" s="29">
        <f t="shared" si="647"/>
        <v>4.509337387178054</v>
      </c>
      <c r="O725" s="29">
        <f t="shared" si="647"/>
        <v>5.390361877216834</v>
      </c>
      <c r="P725" s="29">
        <f t="shared" si="647"/>
        <v>5.739395511981492</v>
      </c>
      <c r="Q725" s="29">
        <f aca="true" t="shared" si="648" ref="Q725:S729">(0.25*P699)/Q$705</f>
        <v>5.7301293444667</v>
      </c>
      <c r="R725" s="29">
        <f t="shared" si="648"/>
        <v>6.290961621193966</v>
      </c>
      <c r="S725" s="29">
        <f t="shared" si="648"/>
        <v>5.964344546973946</v>
      </c>
      <c r="T725" s="29">
        <f>(0.25*S699)/T$705</f>
        <v>5.714344546973946</v>
      </c>
      <c r="U725" s="29">
        <f>(0.25*T699)/U$705</f>
        <v>5.464344546973945</v>
      </c>
      <c r="V725" s="29">
        <f>(0.25*U699)/V$705</f>
        <v>5.214344546973945</v>
      </c>
      <c r="W725" s="29">
        <f>(0.25*V699)/W$705</f>
        <v>4.964344546973943</v>
      </c>
      <c r="X725" s="29">
        <f>(0.25*W699)/X$705</f>
        <v>4.714344546973942</v>
      </c>
      <c r="Y725" s="29" t="e">
        <f>(0.25*X699)/Y$705</f>
        <v>#DIV/0!</v>
      </c>
    </row>
    <row r="726" spans="1:25" ht="13.5" thickBot="1">
      <c r="A726" s="18" t="str">
        <f>A700</f>
        <v>Real Estate (REIT) Portfolio</v>
      </c>
      <c r="B726" s="18"/>
      <c r="C726" s="18"/>
      <c r="D726" s="18"/>
      <c r="E726" s="18"/>
      <c r="F726" s="18"/>
      <c r="G726" s="18"/>
      <c r="H726" s="18"/>
      <c r="I726" s="18"/>
      <c r="J726" s="18"/>
      <c r="K726" s="33">
        <f t="shared" si="647"/>
        <v>6.25</v>
      </c>
      <c r="L726" s="33">
        <f t="shared" si="647"/>
        <v>7.042303223300973</v>
      </c>
      <c r="M726" s="33">
        <f t="shared" si="647"/>
        <v>7.478737709422549</v>
      </c>
      <c r="N726" s="33">
        <f t="shared" si="647"/>
        <v>7.325778389003044</v>
      </c>
      <c r="O726" s="33">
        <f t="shared" si="647"/>
        <v>8.861917414285184</v>
      </c>
      <c r="P726" s="33">
        <f t="shared" si="647"/>
        <v>10.333781111251094</v>
      </c>
      <c r="Q726" s="33">
        <f t="shared" si="648"/>
        <v>10.618547430360593</v>
      </c>
      <c r="R726" s="33">
        <f t="shared" si="648"/>
        <v>12.956735879517419</v>
      </c>
      <c r="S726" s="33">
        <f t="shared" si="648"/>
        <v>12.545577278118662</v>
      </c>
      <c r="T726" s="33">
        <f>(0.25*S700)/T$705</f>
        <v>12.295577278118662</v>
      </c>
      <c r="U726" s="33">
        <f>(0.25*T700)/U$705</f>
        <v>12.045577278118662</v>
      </c>
      <c r="V726" s="33">
        <f>(0.25*U700)/V$705</f>
        <v>11.795577278118662</v>
      </c>
      <c r="W726" s="33">
        <f>(0.25*V700)/W$705</f>
        <v>11.545577278118662</v>
      </c>
      <c r="X726" s="33">
        <f>(0.25*W700)/X$705</f>
        <v>11.295577278118664</v>
      </c>
      <c r="Y726" s="33" t="e">
        <f>(0.25*X700)/Y$705</f>
        <v>#DIV/0!</v>
      </c>
    </row>
    <row r="727" spans="1:25" ht="12.75">
      <c r="A727" t="str">
        <f>A701</f>
        <v>Warren Buffett (BRKa) Portfolio</v>
      </c>
      <c r="K727" s="29">
        <f t="shared" si="647"/>
        <v>6.25</v>
      </c>
      <c r="L727" s="29">
        <f t="shared" si="647"/>
        <v>7.05011178983438</v>
      </c>
      <c r="M727" s="29">
        <f t="shared" si="647"/>
        <v>7.1762138855490285</v>
      </c>
      <c r="N727" s="29">
        <f t="shared" si="647"/>
        <v>6.638444515441766</v>
      </c>
      <c r="O727" s="29">
        <f t="shared" si="647"/>
        <v>7.0684441923749235</v>
      </c>
      <c r="P727" s="29">
        <f t="shared" si="647"/>
        <v>6.946094978438328</v>
      </c>
      <c r="Q727" s="29">
        <f t="shared" si="648"/>
        <v>6.516568106700581</v>
      </c>
      <c r="R727" s="29">
        <f t="shared" si="648"/>
        <v>7.326146465208411</v>
      </c>
      <c r="S727" s="29">
        <f t="shared" si="648"/>
        <v>6.986400217356987</v>
      </c>
      <c r="T727" s="29">
        <f>(0.25*S701)/T$705</f>
        <v>6.736400217356987</v>
      </c>
      <c r="U727" s="29">
        <f>(0.25*T701)/U$705</f>
        <v>6.486400217356987</v>
      </c>
      <c r="V727" s="29">
        <f>(0.25*U701)/V$705</f>
        <v>6.236400217356987</v>
      </c>
      <c r="W727" s="29">
        <f>(0.25*V701)/W$705</f>
        <v>5.986400217356987</v>
      </c>
      <c r="X727" s="29">
        <f>(0.25*W701)/X$705</f>
        <v>5.736400217356986</v>
      </c>
      <c r="Y727" s="29" t="e">
        <f>(0.25*X701)/Y$705</f>
        <v>#DIV/0!</v>
      </c>
    </row>
    <row r="728" spans="1:25" ht="12.75">
      <c r="A728" t="str">
        <f>A702</f>
        <v>Harry Dent Portfolio</v>
      </c>
      <c r="K728" s="29">
        <f t="shared" si="647"/>
        <v>6.25</v>
      </c>
      <c r="L728" s="29">
        <f t="shared" si="647"/>
        <v>6.6404627308680775</v>
      </c>
      <c r="M728" s="29">
        <f t="shared" si="647"/>
        <v>5.752567397800221</v>
      </c>
      <c r="N728" s="29">
        <f t="shared" si="647"/>
        <v>4.556611215406371</v>
      </c>
      <c r="O728" s="29">
        <f t="shared" si="647"/>
        <v>5.529992693393166</v>
      </c>
      <c r="P728" s="29">
        <f t="shared" si="647"/>
        <v>5.392814536218266</v>
      </c>
      <c r="Q728" s="29">
        <f t="shared" si="648"/>
        <v>5.290299766909482</v>
      </c>
      <c r="R728" s="29">
        <f t="shared" si="648"/>
        <v>5.449455496264555</v>
      </c>
      <c r="S728" s="29">
        <f t="shared" si="648"/>
        <v>5.133511182653394</v>
      </c>
      <c r="T728" s="29">
        <f>(0.25*S702)/T$705</f>
        <v>4.883511182653394</v>
      </c>
      <c r="U728" s="29">
        <f>(0.25*T702)/U$705</f>
        <v>4.633511182653394</v>
      </c>
      <c r="V728" s="29">
        <f>(0.25*U702)/V$705</f>
        <v>4.383511182653393</v>
      </c>
      <c r="W728" s="29">
        <f>(0.25*V702)/W$705</f>
        <v>4.133511182653393</v>
      </c>
      <c r="X728" s="29">
        <f>(0.25*W702)/X$705</f>
        <v>3.8835111826533932</v>
      </c>
      <c r="Y728" s="29" t="e">
        <f>(0.25*X702)/Y$705</f>
        <v>#DIV/0!</v>
      </c>
    </row>
    <row r="729" spans="1:25" ht="12.75">
      <c r="A729" t="str">
        <f>A703</f>
        <v>HealthCare/Computer Tech Portfolio</v>
      </c>
      <c r="K729" s="29">
        <f t="shared" si="647"/>
        <v>6.25</v>
      </c>
      <c r="L729" s="29">
        <f t="shared" si="647"/>
        <v>6.474887635708168</v>
      </c>
      <c r="M729" s="29">
        <f t="shared" si="647"/>
        <v>5.48073592833163</v>
      </c>
      <c r="N729" s="29">
        <f t="shared" si="647"/>
        <v>4.136436607170422</v>
      </c>
      <c r="O729" s="29">
        <f t="shared" si="647"/>
        <v>5.124580729244607</v>
      </c>
      <c r="P729" s="29">
        <f t="shared" si="647"/>
        <v>4.890746725382519</v>
      </c>
      <c r="Q729" s="29">
        <f t="shared" si="648"/>
        <v>4.791127380227231</v>
      </c>
      <c r="R729" s="29">
        <f t="shared" si="648"/>
        <v>4.843469702287655</v>
      </c>
      <c r="S729" s="29">
        <f t="shared" si="648"/>
        <v>4.53521106216108</v>
      </c>
      <c r="T729" s="29">
        <f>(0.25*S703)/T$705</f>
        <v>4.28521106216108</v>
      </c>
      <c r="U729" s="29">
        <f>(0.25*T703)/U$705</f>
        <v>4.03521106216108</v>
      </c>
      <c r="V729" s="29">
        <f>(0.25*U703)/V$705</f>
        <v>3.7852110621610797</v>
      </c>
      <c r="W729" s="29">
        <f>(0.25*V703)/W$705</f>
        <v>3.5352110621610797</v>
      </c>
      <c r="X729" s="29">
        <f>(0.25*W703)/X$705</f>
        <v>3.2852110621610797</v>
      </c>
      <c r="Y729" s="29" t="e">
        <f>(0.25*X703)/Y$705</f>
        <v>#DIV/0!</v>
      </c>
    </row>
    <row r="731" spans="1:25" ht="12.75">
      <c r="A731" t="str">
        <f>A694</f>
        <v>Retire Early Withdrawal Study Portfolio</v>
      </c>
      <c r="D731" t="s">
        <v>78</v>
      </c>
      <c r="E731" s="10">
        <f>E694</f>
        <v>0</v>
      </c>
      <c r="F731" s="10">
        <f aca="true" t="shared" si="649" ref="F731:M731">F694</f>
        <v>0</v>
      </c>
      <c r="G731" s="10">
        <f t="shared" si="649"/>
        <v>0</v>
      </c>
      <c r="H731" s="10">
        <f t="shared" si="649"/>
        <v>0</v>
      </c>
      <c r="I731" s="10">
        <f t="shared" si="649"/>
        <v>0</v>
      </c>
      <c r="J731" s="10">
        <f t="shared" si="649"/>
        <v>100000</v>
      </c>
      <c r="K731" s="10">
        <f t="shared" si="649"/>
        <v>91365.408</v>
      </c>
      <c r="L731" s="10">
        <f t="shared" si="649"/>
        <v>80989.9346044069</v>
      </c>
      <c r="M731" s="10">
        <f t="shared" si="649"/>
        <v>64928.46430457292</v>
      </c>
      <c r="N731" s="10">
        <f aca="true" t="shared" si="650" ref="N731:S731">N694</f>
        <v>74137.41279985866</v>
      </c>
      <c r="O731" s="10">
        <f t="shared" si="650"/>
        <v>75707.0773546373</v>
      </c>
      <c r="P731" s="10">
        <f t="shared" si="650"/>
        <v>74149.47461290623</v>
      </c>
      <c r="Q731" s="10">
        <f t="shared" si="650"/>
        <v>78460.29523898427</v>
      </c>
      <c r="R731" s="10">
        <f t="shared" si="650"/>
        <v>73664.0867081786</v>
      </c>
      <c r="S731" s="10">
        <f t="shared" si="650"/>
        <v>68806.26680296533</v>
      </c>
      <c r="T731" s="10">
        <f aca="true" t="shared" si="651" ref="T731:Y731">T694</f>
        <v>63948.44689775206</v>
      </c>
      <c r="U731" s="10">
        <f t="shared" si="651"/>
        <v>59090.62699253879</v>
      </c>
      <c r="V731" s="10">
        <f t="shared" si="651"/>
        <v>54232.80708732551</v>
      </c>
      <c r="W731" s="10">
        <f t="shared" si="651"/>
        <v>49374.98718211224</v>
      </c>
      <c r="X731" s="10">
        <f t="shared" si="651"/>
        <v>44517.16727689897</v>
      </c>
      <c r="Y731" s="10">
        <f t="shared" si="651"/>
        <v>44517.16727689896</v>
      </c>
    </row>
    <row r="732" spans="1:25" ht="12.75">
      <c r="A732" t="str">
        <f>A696</f>
        <v>100% Fixed Income Portfolio</v>
      </c>
      <c r="D732" s="38" t="s">
        <v>77</v>
      </c>
      <c r="E732" s="10">
        <f aca="true" t="shared" si="652" ref="E732:O732">E696</f>
        <v>0</v>
      </c>
      <c r="F732" s="10">
        <f t="shared" si="652"/>
        <v>0</v>
      </c>
      <c r="G732" s="10">
        <f t="shared" si="652"/>
        <v>0</v>
      </c>
      <c r="H732" s="10">
        <f t="shared" si="652"/>
        <v>0</v>
      </c>
      <c r="I732" s="10">
        <f t="shared" si="652"/>
        <v>0</v>
      </c>
      <c r="J732" s="10">
        <f t="shared" si="652"/>
        <v>100000</v>
      </c>
      <c r="K732" s="10">
        <f t="shared" si="652"/>
        <v>103771.008</v>
      </c>
      <c r="L732" s="10">
        <f t="shared" si="652"/>
        <v>107572.72752935856</v>
      </c>
      <c r="M732" s="10">
        <f t="shared" si="652"/>
        <v>108624.65362493886</v>
      </c>
      <c r="N732" s="10">
        <f t="shared" si="652"/>
        <v>108562.66197515967</v>
      </c>
      <c r="O732" s="10">
        <f t="shared" si="652"/>
        <v>106330.43893586539</v>
      </c>
      <c r="P732" s="10">
        <f>P696</f>
        <v>104084.32110490662</v>
      </c>
      <c r="Q732" s="10">
        <f>Q696</f>
        <v>104340.22094208346</v>
      </c>
      <c r="R732" s="10">
        <f>R696</f>
        <v>99544.01241127777</v>
      </c>
      <c r="S732" s="10">
        <f>S696</f>
        <v>94686.1925060645</v>
      </c>
      <c r="T732" s="10">
        <f aca="true" t="shared" si="653" ref="T732:Y732">T696</f>
        <v>89828.37260085122</v>
      </c>
      <c r="U732" s="10">
        <f t="shared" si="653"/>
        <v>84970.55269563795</v>
      </c>
      <c r="V732" s="10">
        <f t="shared" si="653"/>
        <v>80112.73279042468</v>
      </c>
      <c r="W732" s="10">
        <f t="shared" si="653"/>
        <v>75254.91288521141</v>
      </c>
      <c r="X732" s="10">
        <f t="shared" si="653"/>
        <v>70397.09297999812</v>
      </c>
      <c r="Y732" s="10">
        <f t="shared" si="653"/>
        <v>70397.09297999811</v>
      </c>
    </row>
    <row r="733" spans="1:25" ht="12.75">
      <c r="A733" t="str">
        <f>A220</f>
        <v>30% Wilshire 5000/30% International/40% Fixed Income</v>
      </c>
      <c r="D733" t="s">
        <v>100</v>
      </c>
      <c r="E733" s="10">
        <f>E698</f>
        <v>0</v>
      </c>
      <c r="F733" s="10">
        <f aca="true" t="shared" si="654" ref="F733:P733">F698</f>
        <v>0</v>
      </c>
      <c r="G733" s="10">
        <f t="shared" si="654"/>
        <v>0</v>
      </c>
      <c r="H733" s="10">
        <f t="shared" si="654"/>
        <v>0</v>
      </c>
      <c r="I733" s="10">
        <f t="shared" si="654"/>
        <v>0</v>
      </c>
      <c r="J733" s="10">
        <f t="shared" si="654"/>
        <v>100000</v>
      </c>
      <c r="K733" s="10">
        <f t="shared" si="654"/>
        <v>91525.24799999999</v>
      </c>
      <c r="L733" s="10">
        <f t="shared" si="654"/>
        <v>81924.74757659117</v>
      </c>
      <c r="M733" s="10">
        <f t="shared" si="654"/>
        <v>70836.0730347733</v>
      </c>
      <c r="N733" s="10">
        <f t="shared" si="654"/>
        <v>81868.9662843147</v>
      </c>
      <c r="O733" s="10">
        <f t="shared" si="654"/>
        <v>85857.51512750561</v>
      </c>
      <c r="P733" s="10">
        <f t="shared" si="654"/>
        <v>87339.22854330894</v>
      </c>
      <c r="Q733" s="10">
        <f>Q698</f>
        <v>94735.88847112251</v>
      </c>
      <c r="R733" s="10">
        <f>R698</f>
        <v>89939.67994031683</v>
      </c>
      <c r="S733" s="10">
        <f>S698</f>
        <v>85081.86003510354</v>
      </c>
      <c r="T733" s="10">
        <f aca="true" t="shared" si="655" ref="T733:Y733">T698</f>
        <v>80224.04012989027</v>
      </c>
      <c r="U733" s="10">
        <f t="shared" si="655"/>
        <v>75366.220224677</v>
      </c>
      <c r="V733" s="10">
        <f t="shared" si="655"/>
        <v>70508.40031946373</v>
      </c>
      <c r="W733" s="10">
        <f t="shared" si="655"/>
        <v>65650.58041425046</v>
      </c>
      <c r="X733" s="10">
        <f t="shared" si="655"/>
        <v>60792.760509037194</v>
      </c>
      <c r="Y733" s="10">
        <f t="shared" si="655"/>
        <v>60792.760509037194</v>
      </c>
    </row>
    <row r="734" spans="1:25" ht="12.75">
      <c r="A734" t="str">
        <f>A697</f>
        <v>Asset Allocation (MPT) Portfolio (40% FI)</v>
      </c>
      <c r="D734" t="s">
        <v>83</v>
      </c>
      <c r="E734" s="10">
        <f aca="true" t="shared" si="656" ref="E734:P734">E697</f>
        <v>0</v>
      </c>
      <c r="F734" s="10">
        <f t="shared" si="656"/>
        <v>0</v>
      </c>
      <c r="G734" s="10">
        <f t="shared" si="656"/>
        <v>0</v>
      </c>
      <c r="H734" s="10">
        <f t="shared" si="656"/>
        <v>0</v>
      </c>
      <c r="I734" s="10">
        <f t="shared" si="656"/>
        <v>0</v>
      </c>
      <c r="J734" s="10">
        <f t="shared" si="656"/>
        <v>100000</v>
      </c>
      <c r="K734" s="10">
        <f t="shared" si="656"/>
        <v>98316.288</v>
      </c>
      <c r="L734" s="10">
        <f t="shared" si="656"/>
        <v>94058.89518573618</v>
      </c>
      <c r="M734" s="10">
        <f t="shared" si="656"/>
        <v>83339.74373533245</v>
      </c>
      <c r="N734" s="10">
        <f t="shared" si="656"/>
        <v>98007.76248306803</v>
      </c>
      <c r="O734" s="10">
        <f t="shared" si="656"/>
        <v>105218.07985571817</v>
      </c>
      <c r="P734" s="10">
        <f t="shared" si="656"/>
        <v>108032.93890300895</v>
      </c>
      <c r="Q734" s="10">
        <f>Q697</f>
        <v>118557.65497262985</v>
      </c>
      <c r="R734" s="10">
        <f>R697</f>
        <v>113761.44644182416</v>
      </c>
      <c r="S734" s="10">
        <f>S697</f>
        <v>108903.62653661089</v>
      </c>
      <c r="T734" s="10">
        <f aca="true" t="shared" si="657" ref="T734:Y734">T697</f>
        <v>104045.8066313976</v>
      </c>
      <c r="U734" s="10">
        <f t="shared" si="657"/>
        <v>99187.98672618433</v>
      </c>
      <c r="V734" s="10">
        <f t="shared" si="657"/>
        <v>94330.16682097106</v>
      </c>
      <c r="W734" s="10">
        <f t="shared" si="657"/>
        <v>89472.34691575781</v>
      </c>
      <c r="X734" s="10">
        <f t="shared" si="657"/>
        <v>84614.52701054454</v>
      </c>
      <c r="Y734" s="10">
        <f t="shared" si="657"/>
        <v>84614.52701054454</v>
      </c>
    </row>
    <row r="735" spans="1:25" ht="12.75">
      <c r="A735" t="str">
        <f>A701</f>
        <v>Warren Buffett (BRKa) Portfolio</v>
      </c>
      <c r="D735" t="s">
        <v>74</v>
      </c>
      <c r="E735" s="10">
        <f>E701</f>
        <v>0</v>
      </c>
      <c r="F735" s="10">
        <f aca="true" t="shared" si="658" ref="F735:M735">F701</f>
        <v>0</v>
      </c>
      <c r="G735" s="10">
        <f t="shared" si="658"/>
        <v>0</v>
      </c>
      <c r="H735" s="10">
        <f t="shared" si="658"/>
        <v>0</v>
      </c>
      <c r="I735" s="10">
        <f t="shared" si="658"/>
        <v>0</v>
      </c>
      <c r="J735" s="10">
        <f t="shared" si="658"/>
        <v>100000</v>
      </c>
      <c r="K735" s="10">
        <f t="shared" si="658"/>
        <v>117011.80799999999</v>
      </c>
      <c r="L735" s="10">
        <f t="shared" si="658"/>
        <v>120465.16389864765</v>
      </c>
      <c r="M735" s="10">
        <f t="shared" si="658"/>
        <v>114332.26241286907</v>
      </c>
      <c r="N735" s="10">
        <f aca="true" t="shared" si="659" ref="N735:S735">N701</f>
        <v>124083.0203249133</v>
      </c>
      <c r="O735" s="10">
        <f t="shared" si="659"/>
        <v>125556.42771452025</v>
      </c>
      <c r="P735" s="10">
        <f t="shared" si="659"/>
        <v>122486.7730387417</v>
      </c>
      <c r="Q735" s="10">
        <f t="shared" si="659"/>
        <v>140550.904697458</v>
      </c>
      <c r="R735" s="10">
        <f t="shared" si="659"/>
        <v>135754.6961666523</v>
      </c>
      <c r="S735" s="10">
        <f t="shared" si="659"/>
        <v>130896.87626143904</v>
      </c>
      <c r="T735" s="10">
        <f aca="true" t="shared" si="660" ref="T735:Y735">T701</f>
        <v>126039.05635622577</v>
      </c>
      <c r="U735" s="10">
        <f t="shared" si="660"/>
        <v>121181.2364510125</v>
      </c>
      <c r="V735" s="10">
        <f t="shared" si="660"/>
        <v>116323.41654579923</v>
      </c>
      <c r="W735" s="10">
        <f t="shared" si="660"/>
        <v>111465.59664058595</v>
      </c>
      <c r="X735" s="10">
        <f t="shared" si="660"/>
        <v>106607.77673537268</v>
      </c>
      <c r="Y735" s="10">
        <f t="shared" si="660"/>
        <v>106607.77673537268</v>
      </c>
    </row>
    <row r="736" spans="1:25" ht="12.75">
      <c r="A736" t="str">
        <f>A695</f>
        <v>One-Fund 60/40 Portfolio</v>
      </c>
      <c r="D736" t="str">
        <f>A695</f>
        <v>One-Fund 60/40 Portfolio</v>
      </c>
      <c r="E736" s="10">
        <f aca="true" t="shared" si="661" ref="E736:O736">E695</f>
        <v>0</v>
      </c>
      <c r="F736" s="10">
        <f t="shared" si="661"/>
        <v>0</v>
      </c>
      <c r="G736" s="10">
        <f t="shared" si="661"/>
        <v>0</v>
      </c>
      <c r="H736" s="10">
        <f t="shared" si="661"/>
        <v>0</v>
      </c>
      <c r="I736" s="10">
        <f t="shared" si="661"/>
        <v>0</v>
      </c>
      <c r="J736" s="10">
        <f t="shared" si="661"/>
        <v>100000</v>
      </c>
      <c r="K736" s="10">
        <f t="shared" si="661"/>
        <v>94041.6</v>
      </c>
      <c r="L736" s="10">
        <f t="shared" si="661"/>
        <v>87177.56311127963</v>
      </c>
      <c r="M736" s="10">
        <f t="shared" si="661"/>
        <v>75081.10080924694</v>
      </c>
      <c r="N736" s="10">
        <f t="shared" si="661"/>
        <v>84838.48828885947</v>
      </c>
      <c r="O736" s="10">
        <f t="shared" si="661"/>
        <v>87955.8348860205</v>
      </c>
      <c r="P736" s="10">
        <f>P695</f>
        <v>87316.69234566121</v>
      </c>
      <c r="Q736" s="10">
        <f>Q695</f>
        <v>91722.10416442798</v>
      </c>
      <c r="R736" s="10">
        <f>R695</f>
        <v>86925.89563362229</v>
      </c>
      <c r="S736" s="10">
        <f>S695</f>
        <v>82068.07572840902</v>
      </c>
      <c r="T736" s="10">
        <f aca="true" t="shared" si="662" ref="T736:Y736">T695</f>
        <v>77210.25582319575</v>
      </c>
      <c r="U736" s="10">
        <f t="shared" si="662"/>
        <v>72352.43591798248</v>
      </c>
      <c r="V736" s="10">
        <f t="shared" si="662"/>
        <v>67494.61601276921</v>
      </c>
      <c r="W736" s="10">
        <f t="shared" si="662"/>
        <v>62636.79610755594</v>
      </c>
      <c r="X736" s="10">
        <f t="shared" si="662"/>
        <v>57778.976202342674</v>
      </c>
      <c r="Y736" s="10">
        <f t="shared" si="662"/>
        <v>57778.976202342674</v>
      </c>
    </row>
    <row r="737" spans="1:25" ht="12.75">
      <c r="A737" t="str">
        <f>A702</f>
        <v>Harry Dent Portfolio</v>
      </c>
      <c r="D737" t="s">
        <v>75</v>
      </c>
      <c r="E737" s="10">
        <f aca="true" t="shared" si="663" ref="E737:M737">E702</f>
        <v>0</v>
      </c>
      <c r="F737" s="10">
        <f t="shared" si="663"/>
        <v>0</v>
      </c>
      <c r="G737" s="10">
        <f t="shared" si="663"/>
        <v>0</v>
      </c>
      <c r="H737" s="10">
        <f t="shared" si="663"/>
        <v>0</v>
      </c>
      <c r="I737" s="10">
        <f t="shared" si="663"/>
        <v>0</v>
      </c>
      <c r="J737" s="10">
        <f t="shared" si="663"/>
        <v>100000</v>
      </c>
      <c r="K737" s="10">
        <f t="shared" si="663"/>
        <v>110212.79850000002</v>
      </c>
      <c r="L737" s="10">
        <f t="shared" si="663"/>
        <v>96566.7948957743</v>
      </c>
      <c r="M737" s="10">
        <f t="shared" si="663"/>
        <v>78477.37041131161</v>
      </c>
      <c r="N737" s="10">
        <f aca="true" t="shared" si="664" ref="N737:S737">N702</f>
        <v>97076.26984041839</v>
      </c>
      <c r="O737" s="10">
        <f t="shared" si="664"/>
        <v>97479.59545562301</v>
      </c>
      <c r="P737" s="10">
        <f t="shared" si="664"/>
        <v>99437.5776093033</v>
      </c>
      <c r="Q737" s="10">
        <f t="shared" si="664"/>
        <v>104546.89975771996</v>
      </c>
      <c r="R737" s="10">
        <f t="shared" si="664"/>
        <v>99750.69122691426</v>
      </c>
      <c r="S737" s="10">
        <f t="shared" si="664"/>
        <v>94892.871321701</v>
      </c>
      <c r="T737" s="10">
        <f aca="true" t="shared" si="665" ref="T737:Y737">T702</f>
        <v>90035.05141648772</v>
      </c>
      <c r="U737" s="10">
        <f t="shared" si="665"/>
        <v>85177.23151127444</v>
      </c>
      <c r="V737" s="10">
        <f t="shared" si="665"/>
        <v>80319.41160606117</v>
      </c>
      <c r="W737" s="10">
        <f t="shared" si="665"/>
        <v>75461.5917008479</v>
      </c>
      <c r="X737" s="10">
        <f t="shared" si="665"/>
        <v>70603.77179563463</v>
      </c>
      <c r="Y737" s="10">
        <f t="shared" si="665"/>
        <v>70603.77179563463</v>
      </c>
    </row>
    <row r="738" spans="1:25" ht="12.75">
      <c r="A738" t="str">
        <f>D693</f>
        <v>Year</v>
      </c>
      <c r="D738" t="s">
        <v>52</v>
      </c>
      <c r="E738">
        <f>E693</f>
        <v>1994</v>
      </c>
      <c r="F738">
        <f aca="true" t="shared" si="666" ref="F738:M738">F693</f>
        <v>1995</v>
      </c>
      <c r="G738">
        <f t="shared" si="666"/>
        <v>1996</v>
      </c>
      <c r="H738">
        <f t="shared" si="666"/>
        <v>1997</v>
      </c>
      <c r="I738">
        <f t="shared" si="666"/>
        <v>1998</v>
      </c>
      <c r="J738">
        <f t="shared" si="666"/>
        <v>1999</v>
      </c>
      <c r="K738">
        <f t="shared" si="666"/>
        <v>2000</v>
      </c>
      <c r="L738">
        <f t="shared" si="666"/>
        <v>2001</v>
      </c>
      <c r="M738">
        <f t="shared" si="666"/>
        <v>2002</v>
      </c>
      <c r="N738">
        <f aca="true" t="shared" si="667" ref="N738:S738">N693</f>
        <v>2003</v>
      </c>
      <c r="O738">
        <f t="shared" si="667"/>
        <v>2004</v>
      </c>
      <c r="P738">
        <f t="shared" si="667"/>
        <v>2005</v>
      </c>
      <c r="Q738">
        <f t="shared" si="667"/>
        <v>2006</v>
      </c>
      <c r="R738">
        <f t="shared" si="667"/>
        <v>2007</v>
      </c>
      <c r="S738">
        <f t="shared" si="667"/>
        <v>2008</v>
      </c>
      <c r="T738">
        <f aca="true" t="shared" si="668" ref="T738:Y738">T693</f>
        <v>2009</v>
      </c>
      <c r="U738">
        <f t="shared" si="668"/>
        <v>2010</v>
      </c>
      <c r="V738">
        <f t="shared" si="668"/>
        <v>2011</v>
      </c>
      <c r="W738">
        <f t="shared" si="668"/>
        <v>2012</v>
      </c>
      <c r="X738">
        <f t="shared" si="668"/>
        <v>2013</v>
      </c>
      <c r="Y738">
        <f t="shared" si="668"/>
        <v>2014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M34" sqref="M34"/>
    </sheetView>
  </sheetViews>
  <sheetFormatPr defaultColWidth="9.140625" defaultRowHeight="12.75"/>
  <cols>
    <col min="1" max="1" width="22.7109375" style="0" customWidth="1"/>
    <col min="5" max="14" width="12.7109375" style="0" customWidth="1"/>
  </cols>
  <sheetData>
    <row r="1" spans="1:13" ht="12.75">
      <c r="A1" t="s">
        <v>32</v>
      </c>
      <c r="D1">
        <v>20400</v>
      </c>
      <c r="E1">
        <v>32100</v>
      </c>
      <c r="F1">
        <v>34100</v>
      </c>
      <c r="G1">
        <v>46000</v>
      </c>
      <c r="H1">
        <v>70000</v>
      </c>
      <c r="I1">
        <v>56100</v>
      </c>
      <c r="J1">
        <v>71000</v>
      </c>
      <c r="K1">
        <v>75600</v>
      </c>
      <c r="L1">
        <v>72750</v>
      </c>
      <c r="M1">
        <v>84250</v>
      </c>
    </row>
    <row r="2" spans="5:13" ht="12.75">
      <c r="E2" s="4">
        <f>(E1-D1)/D1</f>
        <v>0.5735294117647058</v>
      </c>
      <c r="F2" s="4">
        <f aca="true" t="shared" si="0" ref="F2:K2">(F1-E1)/E1</f>
        <v>0.06230529595015576</v>
      </c>
      <c r="G2" s="4">
        <f t="shared" si="0"/>
        <v>0.3489736070381232</v>
      </c>
      <c r="H2" s="4">
        <f t="shared" si="0"/>
        <v>0.5217391304347826</v>
      </c>
      <c r="I2" s="4">
        <f t="shared" si="0"/>
        <v>-0.19857142857142857</v>
      </c>
      <c r="J2" s="4">
        <f t="shared" si="0"/>
        <v>0.26559714795008915</v>
      </c>
      <c r="K2" s="4">
        <f t="shared" si="0"/>
        <v>0.0647887323943662</v>
      </c>
      <c r="L2" s="4">
        <f>(L1-K1)/K1</f>
        <v>-0.037698412698412696</v>
      </c>
      <c r="M2" s="4">
        <f>(M1-L1)/L1</f>
        <v>0.15807560137457044</v>
      </c>
    </row>
    <row r="3" ht="12.75">
      <c r="F3" t="s">
        <v>19</v>
      </c>
    </row>
    <row r="4" spans="5:14" ht="12.75">
      <c r="E4">
        <v>1995</v>
      </c>
      <c r="F4">
        <f>E4+1</f>
        <v>1996</v>
      </c>
      <c r="G4">
        <f aca="true" t="shared" si="1" ref="G4:N4">F4+1</f>
        <v>1997</v>
      </c>
      <c r="H4">
        <f t="shared" si="1"/>
        <v>1998</v>
      </c>
      <c r="I4">
        <f t="shared" si="1"/>
        <v>1999</v>
      </c>
      <c r="J4">
        <f t="shared" si="1"/>
        <v>2000</v>
      </c>
      <c r="K4">
        <f t="shared" si="1"/>
        <v>2001</v>
      </c>
      <c r="L4">
        <f t="shared" si="1"/>
        <v>2002</v>
      </c>
      <c r="M4">
        <f t="shared" si="1"/>
        <v>2003</v>
      </c>
      <c r="N4">
        <f t="shared" si="1"/>
        <v>2004</v>
      </c>
    </row>
    <row r="5" spans="1:12" ht="12.75">
      <c r="A5" s="1" t="s">
        <v>0</v>
      </c>
      <c r="B5" t="s">
        <v>9</v>
      </c>
      <c r="C5" s="1"/>
      <c r="E5" s="4">
        <v>0.1274</v>
      </c>
      <c r="F5" s="4">
        <v>0.0479</v>
      </c>
      <c r="G5" s="4">
        <v>0.0695</v>
      </c>
      <c r="H5" s="4">
        <v>0.06570000000000001</v>
      </c>
      <c r="I5" s="4">
        <v>0.033</v>
      </c>
      <c r="J5" s="4">
        <v>0.0817</v>
      </c>
      <c r="K5" s="4">
        <v>0.0814</v>
      </c>
      <c r="L5" s="3"/>
    </row>
    <row r="6" spans="1:12" ht="12.75">
      <c r="A6" s="2" t="s">
        <v>1</v>
      </c>
      <c r="B6" t="s">
        <v>10</v>
      </c>
      <c r="C6" s="2"/>
      <c r="E6" s="4">
        <v>0.35969999999999996</v>
      </c>
      <c r="F6" s="4">
        <v>0.2096</v>
      </c>
      <c r="G6" s="4">
        <v>0.3099</v>
      </c>
      <c r="H6" s="4">
        <v>0.23260000000000003</v>
      </c>
      <c r="I6" s="4">
        <v>0.23809999999999998</v>
      </c>
      <c r="J6" s="4">
        <v>-0.1057</v>
      </c>
      <c r="K6" s="4">
        <v>-0.1097</v>
      </c>
      <c r="L6" s="3"/>
    </row>
    <row r="7" spans="1:12" ht="12.75">
      <c r="A7" s="2" t="s">
        <v>2</v>
      </c>
      <c r="B7" t="s">
        <v>11</v>
      </c>
      <c r="C7" s="2"/>
      <c r="E7" s="4">
        <v>0.31</v>
      </c>
      <c r="F7" s="4">
        <v>0.26</v>
      </c>
      <c r="G7" s="4">
        <v>0.36</v>
      </c>
      <c r="H7" s="4">
        <v>-0.05</v>
      </c>
      <c r="I7" s="4">
        <v>0.030299999999999997</v>
      </c>
      <c r="J7" s="4">
        <v>0.2086</v>
      </c>
      <c r="K7" s="4">
        <v>0.131</v>
      </c>
      <c r="L7" s="3"/>
    </row>
    <row r="8" spans="1:12" ht="12.75">
      <c r="A8" s="2" t="s">
        <v>3</v>
      </c>
      <c r="B8" t="s">
        <v>12</v>
      </c>
      <c r="C8" s="2"/>
      <c r="E8" s="4">
        <v>0.36939999999999995</v>
      </c>
      <c r="F8" s="4">
        <v>0.2186</v>
      </c>
      <c r="G8" s="4">
        <v>0.2977</v>
      </c>
      <c r="H8" s="4">
        <v>0.1464</v>
      </c>
      <c r="I8" s="4">
        <v>0.1257</v>
      </c>
      <c r="J8" s="4">
        <v>0.0608</v>
      </c>
      <c r="K8" s="4">
        <v>-0.1188</v>
      </c>
      <c r="L8" s="3"/>
    </row>
    <row r="9" spans="1:12" ht="12.75">
      <c r="A9" s="2" t="s">
        <v>4</v>
      </c>
      <c r="B9" t="s">
        <v>13</v>
      </c>
      <c r="C9" s="2"/>
      <c r="E9" s="4">
        <v>0.005600000000000001</v>
      </c>
      <c r="F9" s="4">
        <v>0.1583</v>
      </c>
      <c r="G9" s="4">
        <v>-0.16820000000000002</v>
      </c>
      <c r="H9" s="4">
        <v>-0.1812</v>
      </c>
      <c r="I9" s="4">
        <v>0.6157</v>
      </c>
      <c r="J9" s="4">
        <v>-0.2756</v>
      </c>
      <c r="K9" s="4">
        <v>-0.0288</v>
      </c>
      <c r="L9" s="3"/>
    </row>
    <row r="10" spans="1:12" ht="12.75">
      <c r="A10" s="2" t="s">
        <v>5</v>
      </c>
      <c r="B10" t="s">
        <v>14</v>
      </c>
      <c r="C10" s="2"/>
      <c r="E10" s="4">
        <v>0.2228</v>
      </c>
      <c r="F10" s="4">
        <v>0.2126</v>
      </c>
      <c r="G10" s="4">
        <v>0.24230000000000002</v>
      </c>
      <c r="H10" s="4">
        <v>0.28859999999999997</v>
      </c>
      <c r="I10" s="4">
        <v>0.16620000000000001</v>
      </c>
      <c r="J10" s="4">
        <v>-0.0818</v>
      </c>
      <c r="K10" s="4">
        <v>-0.203</v>
      </c>
      <c r="L10" s="3"/>
    </row>
    <row r="11" spans="1:12" ht="12.75">
      <c r="A11" s="2" t="s">
        <v>6</v>
      </c>
      <c r="B11" t="s">
        <v>15</v>
      </c>
      <c r="C11" s="2"/>
      <c r="E11" s="4">
        <v>0.0275</v>
      </c>
      <c r="F11" s="4">
        <v>-0.0782</v>
      </c>
      <c r="G11" s="4">
        <v>-0.25670000000000004</v>
      </c>
      <c r="H11" s="4">
        <v>0.0241</v>
      </c>
      <c r="I11" s="4">
        <v>0.5705</v>
      </c>
      <c r="J11" s="4">
        <v>-0.25739999999999996</v>
      </c>
      <c r="K11" s="4">
        <v>-0.2634</v>
      </c>
      <c r="L11" s="3"/>
    </row>
    <row r="12" spans="1:12" ht="12.75">
      <c r="A12" s="2" t="s">
        <v>7</v>
      </c>
      <c r="B12" t="s">
        <v>16</v>
      </c>
      <c r="C12" s="2"/>
      <c r="E12" s="4">
        <v>0.153</v>
      </c>
      <c r="F12" s="4">
        <v>0.3589</v>
      </c>
      <c r="G12" s="4">
        <v>0.1826</v>
      </c>
      <c r="H12" s="4">
        <v>-0.165</v>
      </c>
      <c r="I12" s="4">
        <v>-0.0443</v>
      </c>
      <c r="J12" s="4">
        <v>0.2638</v>
      </c>
      <c r="K12" s="4">
        <v>0.1265</v>
      </c>
      <c r="L12" s="3"/>
    </row>
    <row r="13" spans="1:12" ht="12.75">
      <c r="A13" s="2" t="s">
        <v>8</v>
      </c>
      <c r="B13" t="s">
        <v>17</v>
      </c>
      <c r="C13" s="2"/>
      <c r="E13" s="4">
        <v>0.2874</v>
      </c>
      <c r="F13" s="4">
        <v>0.1812</v>
      </c>
      <c r="G13" s="4">
        <v>0.2459</v>
      </c>
      <c r="H13" s="4">
        <v>-0.026099999999999998</v>
      </c>
      <c r="I13" s="4">
        <v>0.23129999999999998</v>
      </c>
      <c r="J13" s="4">
        <v>-0.026699999999999998</v>
      </c>
      <c r="K13" s="4">
        <v>0.031</v>
      </c>
      <c r="L13" s="3"/>
    </row>
    <row r="16" spans="1:5" ht="12.75">
      <c r="A16" s="5" t="s">
        <v>20</v>
      </c>
      <c r="B16" s="6">
        <v>100000</v>
      </c>
      <c r="E16" s="9" t="s">
        <v>22</v>
      </c>
    </row>
    <row r="17" ht="12.75">
      <c r="C17" s="7" t="s">
        <v>21</v>
      </c>
    </row>
    <row r="18" spans="1:11" ht="12.75">
      <c r="A18" s="1" t="s">
        <v>0</v>
      </c>
      <c r="B18" t="s">
        <v>9</v>
      </c>
      <c r="C18" s="8">
        <v>0.4</v>
      </c>
      <c r="E18" s="10">
        <f>$B$16*C18</f>
        <v>40000</v>
      </c>
      <c r="F18" s="6">
        <f aca="true" t="shared" si="2" ref="F18:K18">E$55*$C18</f>
        <v>48306.8</v>
      </c>
      <c r="G18" s="6">
        <f t="shared" si="2"/>
        <v>55074.58268000001</v>
      </c>
      <c r="H18" s="6">
        <f t="shared" si="2"/>
        <v>63465.195351298</v>
      </c>
      <c r="I18" s="6">
        <f t="shared" si="2"/>
        <v>67770.03955197654</v>
      </c>
      <c r="J18" s="6">
        <f t="shared" si="2"/>
        <v>77358.48359798794</v>
      </c>
      <c r="K18" s="6">
        <f t="shared" si="2"/>
        <v>79283.16266990587</v>
      </c>
    </row>
    <row r="19" spans="1:11" ht="12.75">
      <c r="A19" s="2" t="s">
        <v>1</v>
      </c>
      <c r="B19" t="s">
        <v>10</v>
      </c>
      <c r="C19" s="8">
        <v>0.15</v>
      </c>
      <c r="E19" s="10">
        <f aca="true" t="shared" si="3" ref="E19:E26">$B$16*C19</f>
        <v>15000</v>
      </c>
      <c r="F19" s="6">
        <f aca="true" t="shared" si="4" ref="F19:J26">E$55*$C19</f>
        <v>18115.05</v>
      </c>
      <c r="G19" s="6">
        <f t="shared" si="4"/>
        <v>20652.968505</v>
      </c>
      <c r="H19" s="6">
        <f t="shared" si="4"/>
        <v>23799.44825673675</v>
      </c>
      <c r="I19" s="6">
        <f t="shared" si="4"/>
        <v>25413.764831991204</v>
      </c>
      <c r="J19" s="6">
        <f t="shared" si="4"/>
        <v>29009.431349245475</v>
      </c>
      <c r="K19" s="6">
        <f aca="true" t="shared" si="5" ref="K19:K26">J$55*$C19</f>
        <v>29731.1860012147</v>
      </c>
    </row>
    <row r="20" spans="1:11" ht="12.75">
      <c r="A20" s="2" t="s">
        <v>2</v>
      </c>
      <c r="B20" t="s">
        <v>11</v>
      </c>
      <c r="C20" s="8">
        <v>0.1</v>
      </c>
      <c r="E20" s="10">
        <f t="shared" si="3"/>
        <v>10000</v>
      </c>
      <c r="F20" s="6">
        <f t="shared" si="4"/>
        <v>12076.7</v>
      </c>
      <c r="G20" s="6">
        <f t="shared" si="4"/>
        <v>13768.645670000002</v>
      </c>
      <c r="H20" s="6">
        <f t="shared" si="4"/>
        <v>15866.2988378245</v>
      </c>
      <c r="I20" s="6">
        <f t="shared" si="4"/>
        <v>16942.509887994136</v>
      </c>
      <c r="J20" s="6">
        <f t="shared" si="4"/>
        <v>19339.620899496986</v>
      </c>
      <c r="K20" s="6">
        <f t="shared" si="5"/>
        <v>19820.790667476467</v>
      </c>
    </row>
    <row r="21" spans="1:11" ht="12.75">
      <c r="A21" s="2" t="s">
        <v>3</v>
      </c>
      <c r="B21" t="s">
        <v>12</v>
      </c>
      <c r="C21" s="8">
        <v>0.1</v>
      </c>
      <c r="E21" s="10">
        <f t="shared" si="3"/>
        <v>10000</v>
      </c>
      <c r="F21" s="6">
        <f t="shared" si="4"/>
        <v>12076.7</v>
      </c>
      <c r="G21" s="6">
        <f t="shared" si="4"/>
        <v>13768.645670000002</v>
      </c>
      <c r="H21" s="6">
        <f t="shared" si="4"/>
        <v>15866.2988378245</v>
      </c>
      <c r="I21" s="6">
        <f t="shared" si="4"/>
        <v>16942.509887994136</v>
      </c>
      <c r="J21" s="6">
        <f t="shared" si="4"/>
        <v>19339.620899496986</v>
      </c>
      <c r="K21" s="6">
        <f t="shared" si="5"/>
        <v>19820.790667476467</v>
      </c>
    </row>
    <row r="22" spans="1:11" ht="12.75">
      <c r="A22" s="2" t="s">
        <v>4</v>
      </c>
      <c r="B22" t="s">
        <v>13</v>
      </c>
      <c r="C22" s="8">
        <v>0.05</v>
      </c>
      <c r="E22" s="10">
        <f t="shared" si="3"/>
        <v>5000</v>
      </c>
      <c r="F22" s="6">
        <f t="shared" si="4"/>
        <v>6038.35</v>
      </c>
      <c r="G22" s="6">
        <f t="shared" si="4"/>
        <v>6884.322835000001</v>
      </c>
      <c r="H22" s="6">
        <f t="shared" si="4"/>
        <v>7933.14941891225</v>
      </c>
      <c r="I22" s="6">
        <f t="shared" si="4"/>
        <v>8471.254943997068</v>
      </c>
      <c r="J22" s="6">
        <f t="shared" si="4"/>
        <v>9669.810449748493</v>
      </c>
      <c r="K22" s="6">
        <f t="shared" si="5"/>
        <v>9910.395333738234</v>
      </c>
    </row>
    <row r="23" spans="1:11" ht="12.75">
      <c r="A23" s="2" t="s">
        <v>5</v>
      </c>
      <c r="B23" t="s">
        <v>14</v>
      </c>
      <c r="C23" s="8">
        <v>0.05</v>
      </c>
      <c r="E23" s="10">
        <f t="shared" si="3"/>
        <v>5000</v>
      </c>
      <c r="F23" s="6">
        <f t="shared" si="4"/>
        <v>6038.35</v>
      </c>
      <c r="G23" s="6">
        <f t="shared" si="4"/>
        <v>6884.322835000001</v>
      </c>
      <c r="H23" s="6">
        <f t="shared" si="4"/>
        <v>7933.14941891225</v>
      </c>
      <c r="I23" s="6">
        <f t="shared" si="4"/>
        <v>8471.254943997068</v>
      </c>
      <c r="J23" s="6">
        <f t="shared" si="4"/>
        <v>9669.810449748493</v>
      </c>
      <c r="K23" s="6">
        <f t="shared" si="5"/>
        <v>9910.395333738234</v>
      </c>
    </row>
    <row r="24" spans="1:11" ht="12.75">
      <c r="A24" s="2" t="s">
        <v>6</v>
      </c>
      <c r="B24" t="s">
        <v>15</v>
      </c>
      <c r="C24" s="8">
        <v>0.05</v>
      </c>
      <c r="E24" s="10">
        <f t="shared" si="3"/>
        <v>5000</v>
      </c>
      <c r="F24" s="6">
        <f t="shared" si="4"/>
        <v>6038.35</v>
      </c>
      <c r="G24" s="6">
        <f t="shared" si="4"/>
        <v>6884.322835000001</v>
      </c>
      <c r="H24" s="6">
        <f t="shared" si="4"/>
        <v>7933.14941891225</v>
      </c>
      <c r="I24" s="6">
        <f t="shared" si="4"/>
        <v>8471.254943997068</v>
      </c>
      <c r="J24" s="6">
        <f t="shared" si="4"/>
        <v>9669.810449748493</v>
      </c>
      <c r="K24" s="6">
        <f t="shared" si="5"/>
        <v>9910.395333738234</v>
      </c>
    </row>
    <row r="25" spans="1:11" ht="12.75">
      <c r="A25" s="2" t="s">
        <v>7</v>
      </c>
      <c r="B25" t="s">
        <v>16</v>
      </c>
      <c r="C25" s="8">
        <v>0.05</v>
      </c>
      <c r="E25" s="10">
        <f t="shared" si="3"/>
        <v>5000</v>
      </c>
      <c r="F25" s="6">
        <f t="shared" si="4"/>
        <v>6038.35</v>
      </c>
      <c r="G25" s="6">
        <f t="shared" si="4"/>
        <v>6884.322835000001</v>
      </c>
      <c r="H25" s="6">
        <f t="shared" si="4"/>
        <v>7933.14941891225</v>
      </c>
      <c r="I25" s="6">
        <f t="shared" si="4"/>
        <v>8471.254943997068</v>
      </c>
      <c r="J25" s="6">
        <f t="shared" si="4"/>
        <v>9669.810449748493</v>
      </c>
      <c r="K25" s="6">
        <f t="shared" si="5"/>
        <v>9910.395333738234</v>
      </c>
    </row>
    <row r="26" spans="1:11" ht="12.75">
      <c r="A26" s="2" t="s">
        <v>8</v>
      </c>
      <c r="B26" t="s">
        <v>17</v>
      </c>
      <c r="C26" s="8">
        <v>0.05</v>
      </c>
      <c r="E26" s="10">
        <f t="shared" si="3"/>
        <v>5000</v>
      </c>
      <c r="F26" s="6">
        <f t="shared" si="4"/>
        <v>6038.35</v>
      </c>
      <c r="G26" s="6">
        <f t="shared" si="4"/>
        <v>6884.322835000001</v>
      </c>
      <c r="H26" s="6">
        <f t="shared" si="4"/>
        <v>7933.14941891225</v>
      </c>
      <c r="I26" s="6">
        <f t="shared" si="4"/>
        <v>8471.254943997068</v>
      </c>
      <c r="J26" s="6">
        <f t="shared" si="4"/>
        <v>9669.810449748493</v>
      </c>
      <c r="K26" s="6">
        <f t="shared" si="5"/>
        <v>9910.395333738234</v>
      </c>
    </row>
    <row r="28" ht="12.75">
      <c r="E28" t="s">
        <v>23</v>
      </c>
    </row>
    <row r="30" spans="1:12" ht="12.75">
      <c r="A30" s="1" t="s">
        <v>0</v>
      </c>
      <c r="B30" t="s">
        <v>9</v>
      </c>
      <c r="E30" s="6">
        <f>E5*E18</f>
        <v>5096.000000000001</v>
      </c>
      <c r="F30" s="6">
        <f>F5*F18</f>
        <v>2313.89572</v>
      </c>
      <c r="G30" s="6">
        <f aca="true" t="shared" si="6" ref="G30:K38">G5*G18</f>
        <v>3827.683496260001</v>
      </c>
      <c r="H30" s="6">
        <f t="shared" si="6"/>
        <v>4169.663334580279</v>
      </c>
      <c r="I30" s="6">
        <f t="shared" si="6"/>
        <v>2236.411305215226</v>
      </c>
      <c r="J30" s="6">
        <f t="shared" si="6"/>
        <v>6320.188109955615</v>
      </c>
      <c r="K30" s="6">
        <f t="shared" si="6"/>
        <v>6453.649441330338</v>
      </c>
      <c r="L30" s="4"/>
    </row>
    <row r="31" spans="1:12" ht="12.75">
      <c r="A31" s="2" t="s">
        <v>1</v>
      </c>
      <c r="B31" t="s">
        <v>10</v>
      </c>
      <c r="E31" s="6">
        <f aca="true" t="shared" si="7" ref="E31:F38">E6*E19</f>
        <v>5395.499999999999</v>
      </c>
      <c r="F31" s="6">
        <f t="shared" si="7"/>
        <v>3796.91448</v>
      </c>
      <c r="G31" s="6">
        <f t="shared" si="6"/>
        <v>6400.3549396995</v>
      </c>
      <c r="H31" s="6">
        <f t="shared" si="6"/>
        <v>5535.751664516968</v>
      </c>
      <c r="I31" s="6">
        <f t="shared" si="6"/>
        <v>6051.017406497105</v>
      </c>
      <c r="J31" s="6">
        <f t="shared" si="6"/>
        <v>-3066.296893615247</v>
      </c>
      <c r="K31" s="6">
        <f t="shared" si="6"/>
        <v>-3261.5111043332527</v>
      </c>
      <c r="L31" s="4"/>
    </row>
    <row r="32" spans="1:12" ht="12.75">
      <c r="A32" s="2" t="s">
        <v>2</v>
      </c>
      <c r="B32" t="s">
        <v>11</v>
      </c>
      <c r="E32" s="6">
        <f t="shared" si="7"/>
        <v>3100</v>
      </c>
      <c r="F32" s="6">
        <f t="shared" si="7"/>
        <v>3139.9420000000005</v>
      </c>
      <c r="G32" s="6">
        <f t="shared" si="6"/>
        <v>4956.7124412</v>
      </c>
      <c r="H32" s="6">
        <f t="shared" si="6"/>
        <v>-793.3149418912251</v>
      </c>
      <c r="I32" s="6">
        <f t="shared" si="6"/>
        <v>513.3580496062223</v>
      </c>
      <c r="J32" s="6">
        <f t="shared" si="6"/>
        <v>4034.2449196350713</v>
      </c>
      <c r="K32" s="6">
        <f t="shared" si="6"/>
        <v>2596.5235774394173</v>
      </c>
      <c r="L32" s="4"/>
    </row>
    <row r="33" spans="1:12" ht="12.75">
      <c r="A33" s="2" t="s">
        <v>3</v>
      </c>
      <c r="B33" t="s">
        <v>12</v>
      </c>
      <c r="E33" s="6">
        <f t="shared" si="7"/>
        <v>3693.9999999999995</v>
      </c>
      <c r="F33" s="6">
        <f t="shared" si="7"/>
        <v>2639.96662</v>
      </c>
      <c r="G33" s="6">
        <f t="shared" si="6"/>
        <v>4098.925815959001</v>
      </c>
      <c r="H33" s="6">
        <f t="shared" si="6"/>
        <v>2322.826149857507</v>
      </c>
      <c r="I33" s="6">
        <f t="shared" si="6"/>
        <v>2129.673492920863</v>
      </c>
      <c r="J33" s="6">
        <f t="shared" si="6"/>
        <v>1175.8489506894168</v>
      </c>
      <c r="K33" s="6">
        <f t="shared" si="6"/>
        <v>-2354.7099312962046</v>
      </c>
      <c r="L33" s="4"/>
    </row>
    <row r="34" spans="1:12" ht="12.75">
      <c r="A34" s="2" t="s">
        <v>4</v>
      </c>
      <c r="B34" t="s">
        <v>13</v>
      </c>
      <c r="E34" s="6">
        <f t="shared" si="7"/>
        <v>28.000000000000004</v>
      </c>
      <c r="F34" s="6">
        <f t="shared" si="7"/>
        <v>955.870805</v>
      </c>
      <c r="G34" s="6">
        <f t="shared" si="6"/>
        <v>-1157.9431008470003</v>
      </c>
      <c r="H34" s="6">
        <f t="shared" si="6"/>
        <v>-1437.4866747068997</v>
      </c>
      <c r="I34" s="6">
        <f t="shared" si="6"/>
        <v>5215.751669018995</v>
      </c>
      <c r="J34" s="6">
        <f t="shared" si="6"/>
        <v>-2664.9997599506846</v>
      </c>
      <c r="K34" s="6">
        <f t="shared" si="6"/>
        <v>-285.41938561166114</v>
      </c>
      <c r="L34" s="4"/>
    </row>
    <row r="35" spans="1:12" ht="12.75">
      <c r="A35" s="2" t="s">
        <v>5</v>
      </c>
      <c r="B35" t="s">
        <v>14</v>
      </c>
      <c r="E35" s="6">
        <f t="shared" si="7"/>
        <v>1114</v>
      </c>
      <c r="F35" s="6">
        <f t="shared" si="7"/>
        <v>1283.75321</v>
      </c>
      <c r="G35" s="6">
        <f t="shared" si="6"/>
        <v>1668.0714229205003</v>
      </c>
      <c r="H35" s="6">
        <f t="shared" si="6"/>
        <v>2289.506922298075</v>
      </c>
      <c r="I35" s="6">
        <f t="shared" si="6"/>
        <v>1407.9225716923129</v>
      </c>
      <c r="J35" s="6">
        <f t="shared" si="6"/>
        <v>-790.9904947894267</v>
      </c>
      <c r="K35" s="6">
        <f t="shared" si="6"/>
        <v>-2011.8102527488616</v>
      </c>
      <c r="L35" s="4"/>
    </row>
    <row r="36" spans="1:12" ht="12.75">
      <c r="A36" s="2" t="s">
        <v>6</v>
      </c>
      <c r="B36" t="s">
        <v>15</v>
      </c>
      <c r="E36" s="6">
        <f t="shared" si="7"/>
        <v>137.5</v>
      </c>
      <c r="F36" s="6">
        <f t="shared" si="7"/>
        <v>-472.1989700000001</v>
      </c>
      <c r="G36" s="6">
        <f t="shared" si="6"/>
        <v>-1767.2056717445005</v>
      </c>
      <c r="H36" s="6">
        <f t="shared" si="6"/>
        <v>191.18890099578525</v>
      </c>
      <c r="I36" s="6">
        <f t="shared" si="6"/>
        <v>4832.850945550327</v>
      </c>
      <c r="J36" s="6">
        <f t="shared" si="6"/>
        <v>-2489.009209765262</v>
      </c>
      <c r="K36" s="6">
        <f t="shared" si="6"/>
        <v>-2610.3981309066507</v>
      </c>
      <c r="L36" s="4"/>
    </row>
    <row r="37" spans="1:12" ht="12.75">
      <c r="A37" s="2" t="s">
        <v>7</v>
      </c>
      <c r="B37" t="s">
        <v>16</v>
      </c>
      <c r="E37" s="6">
        <f t="shared" si="7"/>
        <v>765</v>
      </c>
      <c r="F37" s="6">
        <f t="shared" si="7"/>
        <v>2167.163815</v>
      </c>
      <c r="G37" s="6">
        <f t="shared" si="6"/>
        <v>1257.0773496710003</v>
      </c>
      <c r="H37" s="6">
        <f t="shared" si="6"/>
        <v>-1308.9696541205215</v>
      </c>
      <c r="I37" s="6">
        <f t="shared" si="6"/>
        <v>-375.2765940190701</v>
      </c>
      <c r="J37" s="6">
        <f t="shared" si="6"/>
        <v>2550.8959966436523</v>
      </c>
      <c r="K37" s="6">
        <f t="shared" si="6"/>
        <v>1253.6650097178865</v>
      </c>
      <c r="L37" s="4"/>
    </row>
    <row r="38" spans="1:12" ht="12.75">
      <c r="A38" s="2" t="s">
        <v>8</v>
      </c>
      <c r="B38" t="s">
        <v>17</v>
      </c>
      <c r="E38" s="6">
        <f t="shared" si="7"/>
        <v>1437</v>
      </c>
      <c r="F38" s="6">
        <f t="shared" si="7"/>
        <v>1094.14902</v>
      </c>
      <c r="G38" s="6">
        <f t="shared" si="6"/>
        <v>1692.8549851265002</v>
      </c>
      <c r="H38" s="6">
        <f t="shared" si="6"/>
        <v>-207.05519983360972</v>
      </c>
      <c r="I38" s="6">
        <f t="shared" si="6"/>
        <v>1959.4012685465216</v>
      </c>
      <c r="J38" s="6">
        <f t="shared" si="6"/>
        <v>-258.18393900828477</v>
      </c>
      <c r="K38" s="6">
        <f t="shared" si="6"/>
        <v>307.22225534588523</v>
      </c>
      <c r="L38" s="4"/>
    </row>
    <row r="40" ht="12.75">
      <c r="E40" s="9" t="s">
        <v>24</v>
      </c>
    </row>
    <row r="42" spans="1:11" ht="12.75">
      <c r="A42" s="1" t="s">
        <v>0</v>
      </c>
      <c r="B42" t="s">
        <v>9</v>
      </c>
      <c r="E42" s="10">
        <f aca="true" t="shared" si="8" ref="E42:K50">E30+E18</f>
        <v>45096</v>
      </c>
      <c r="F42" s="10">
        <f t="shared" si="8"/>
        <v>50620.69572</v>
      </c>
      <c r="G42" s="10">
        <f t="shared" si="8"/>
        <v>58902.26617626001</v>
      </c>
      <c r="H42" s="10">
        <f t="shared" si="8"/>
        <v>67634.85868587828</v>
      </c>
      <c r="I42" s="10">
        <f t="shared" si="8"/>
        <v>70006.45085719177</v>
      </c>
      <c r="J42" s="10">
        <f t="shared" si="8"/>
        <v>83678.67170794356</v>
      </c>
      <c r="K42" s="10">
        <f t="shared" si="8"/>
        <v>85736.81211123621</v>
      </c>
    </row>
    <row r="43" spans="1:11" ht="12.75">
      <c r="A43" s="2" t="s">
        <v>1</v>
      </c>
      <c r="B43" t="s">
        <v>10</v>
      </c>
      <c r="E43" s="10">
        <f t="shared" si="8"/>
        <v>20395.5</v>
      </c>
      <c r="F43" s="10">
        <f t="shared" si="8"/>
        <v>21911.96448</v>
      </c>
      <c r="G43" s="10">
        <f t="shared" si="8"/>
        <v>27053.3234446995</v>
      </c>
      <c r="H43" s="10">
        <f t="shared" si="8"/>
        <v>29335.199921253716</v>
      </c>
      <c r="I43" s="10">
        <f t="shared" si="8"/>
        <v>31464.78223848831</v>
      </c>
      <c r="J43" s="10">
        <f t="shared" si="8"/>
        <v>25943.13445563023</v>
      </c>
      <c r="K43" s="10">
        <f t="shared" si="8"/>
        <v>26469.67489688145</v>
      </c>
    </row>
    <row r="44" spans="1:11" ht="12.75">
      <c r="A44" s="2" t="s">
        <v>2</v>
      </c>
      <c r="B44" t="s">
        <v>11</v>
      </c>
      <c r="E44" s="10">
        <f t="shared" si="8"/>
        <v>13100</v>
      </c>
      <c r="F44" s="10">
        <f t="shared" si="8"/>
        <v>15216.642000000002</v>
      </c>
      <c r="G44" s="10">
        <f t="shared" si="8"/>
        <v>18725.358111200003</v>
      </c>
      <c r="H44" s="10">
        <f t="shared" si="8"/>
        <v>15072.983895933276</v>
      </c>
      <c r="I44" s="10">
        <f t="shared" si="8"/>
        <v>17455.867937600357</v>
      </c>
      <c r="J44" s="10">
        <f t="shared" si="8"/>
        <v>23373.865819132057</v>
      </c>
      <c r="K44" s="10">
        <f t="shared" si="8"/>
        <v>22417.314244915884</v>
      </c>
    </row>
    <row r="45" spans="1:11" ht="12.75">
      <c r="A45" s="2" t="s">
        <v>3</v>
      </c>
      <c r="B45" t="s">
        <v>12</v>
      </c>
      <c r="E45" s="10">
        <f t="shared" si="8"/>
        <v>13694</v>
      </c>
      <c r="F45" s="10">
        <f t="shared" si="8"/>
        <v>14716.66662</v>
      </c>
      <c r="G45" s="10">
        <f t="shared" si="8"/>
        <v>17867.571485959</v>
      </c>
      <c r="H45" s="10">
        <f t="shared" si="8"/>
        <v>18189.124987682007</v>
      </c>
      <c r="I45" s="10">
        <f t="shared" si="8"/>
        <v>19072.183380914998</v>
      </c>
      <c r="J45" s="10">
        <f t="shared" si="8"/>
        <v>20515.469850186404</v>
      </c>
      <c r="K45" s="10">
        <f t="shared" si="8"/>
        <v>17466.08073618026</v>
      </c>
    </row>
    <row r="46" spans="1:11" ht="12.75">
      <c r="A46" s="2" t="s">
        <v>4</v>
      </c>
      <c r="B46" t="s">
        <v>13</v>
      </c>
      <c r="E46" s="10">
        <f t="shared" si="8"/>
        <v>5028</v>
      </c>
      <c r="F46" s="10">
        <f t="shared" si="8"/>
        <v>6994.220805000001</v>
      </c>
      <c r="G46" s="10">
        <f t="shared" si="8"/>
        <v>5726.379734153001</v>
      </c>
      <c r="H46" s="10">
        <f t="shared" si="8"/>
        <v>6495.6627442053505</v>
      </c>
      <c r="I46" s="10">
        <f t="shared" si="8"/>
        <v>13687.006613016063</v>
      </c>
      <c r="J46" s="10">
        <f t="shared" si="8"/>
        <v>7004.810689797809</v>
      </c>
      <c r="K46" s="10">
        <f t="shared" si="8"/>
        <v>9624.975948126572</v>
      </c>
    </row>
    <row r="47" spans="1:11" ht="12.75">
      <c r="A47" s="2" t="s">
        <v>5</v>
      </c>
      <c r="B47" t="s">
        <v>14</v>
      </c>
      <c r="E47" s="10">
        <f t="shared" si="8"/>
        <v>6114</v>
      </c>
      <c r="F47" s="10">
        <f t="shared" si="8"/>
        <v>7322.10321</v>
      </c>
      <c r="G47" s="10">
        <f t="shared" si="8"/>
        <v>8552.394257920501</v>
      </c>
      <c r="H47" s="10">
        <f t="shared" si="8"/>
        <v>10222.656341210326</v>
      </c>
      <c r="I47" s="10">
        <f t="shared" si="8"/>
        <v>9879.177515689382</v>
      </c>
      <c r="J47" s="10">
        <f t="shared" si="8"/>
        <v>8878.819954959066</v>
      </c>
      <c r="K47" s="10">
        <f t="shared" si="8"/>
        <v>7898.585080989372</v>
      </c>
    </row>
    <row r="48" spans="1:11" ht="12.75">
      <c r="A48" s="2" t="s">
        <v>6</v>
      </c>
      <c r="B48" t="s">
        <v>15</v>
      </c>
      <c r="E48" s="10">
        <f t="shared" si="8"/>
        <v>5137.5</v>
      </c>
      <c r="F48" s="10">
        <f t="shared" si="8"/>
        <v>5566.15103</v>
      </c>
      <c r="G48" s="10">
        <f t="shared" si="8"/>
        <v>5117.117163255501</v>
      </c>
      <c r="H48" s="10">
        <f t="shared" si="8"/>
        <v>8124.338319908035</v>
      </c>
      <c r="I48" s="10">
        <f t="shared" si="8"/>
        <v>13304.105889547394</v>
      </c>
      <c r="J48" s="10">
        <f t="shared" si="8"/>
        <v>7180.801239983231</v>
      </c>
      <c r="K48" s="10">
        <f t="shared" si="8"/>
        <v>7299.997202831582</v>
      </c>
    </row>
    <row r="49" spans="1:11" ht="12.75">
      <c r="A49" s="2" t="s">
        <v>7</v>
      </c>
      <c r="B49" t="s">
        <v>16</v>
      </c>
      <c r="E49" s="10">
        <f t="shared" si="8"/>
        <v>5765</v>
      </c>
      <c r="F49" s="10">
        <f t="shared" si="8"/>
        <v>8205.513815</v>
      </c>
      <c r="G49" s="10">
        <f t="shared" si="8"/>
        <v>8141.400184671002</v>
      </c>
      <c r="H49" s="10">
        <f t="shared" si="8"/>
        <v>6624.179764791729</v>
      </c>
      <c r="I49" s="10">
        <f t="shared" si="8"/>
        <v>8095.978349977998</v>
      </c>
      <c r="J49" s="10">
        <f t="shared" si="8"/>
        <v>12220.706446392145</v>
      </c>
      <c r="K49" s="10">
        <f t="shared" si="8"/>
        <v>11164.06034345612</v>
      </c>
    </row>
    <row r="50" spans="1:11" ht="12.75">
      <c r="A50" s="2" t="s">
        <v>8</v>
      </c>
      <c r="B50" t="s">
        <v>17</v>
      </c>
      <c r="E50" s="10">
        <f>E38+E26</f>
        <v>6437</v>
      </c>
      <c r="F50" s="10">
        <f>F38+F26</f>
        <v>7132.49902</v>
      </c>
      <c r="G50" s="10">
        <f t="shared" si="8"/>
        <v>8577.1778201265</v>
      </c>
      <c r="H50" s="10">
        <f t="shared" si="8"/>
        <v>7726.094219078641</v>
      </c>
      <c r="I50" s="10">
        <f t="shared" si="8"/>
        <v>10430.65621254359</v>
      </c>
      <c r="J50" s="10">
        <f t="shared" si="8"/>
        <v>9411.626510740209</v>
      </c>
      <c r="K50" s="10">
        <f t="shared" si="8"/>
        <v>10217.617589084119</v>
      </c>
    </row>
    <row r="52" ht="12.75">
      <c r="A52" s="2" t="s">
        <v>25</v>
      </c>
    </row>
    <row r="53" ht="12.75">
      <c r="A53" s="2" t="s">
        <v>26</v>
      </c>
    </row>
    <row r="55" spans="1:11" ht="12.75">
      <c r="A55" s="2" t="s">
        <v>27</v>
      </c>
      <c r="E55" s="10">
        <f aca="true" t="shared" si="9" ref="E55:K55">SUM(E42:E50)</f>
        <v>120767</v>
      </c>
      <c r="F55" s="10">
        <f t="shared" si="9"/>
        <v>137686.4567</v>
      </c>
      <c r="G55" s="10">
        <f t="shared" si="9"/>
        <v>158662.988378245</v>
      </c>
      <c r="H55" s="10">
        <f t="shared" si="9"/>
        <v>169425.09887994136</v>
      </c>
      <c r="I55" s="10">
        <f t="shared" si="9"/>
        <v>193396.20899496984</v>
      </c>
      <c r="J55" s="10">
        <f t="shared" si="9"/>
        <v>198207.90667476467</v>
      </c>
      <c r="K55" s="10">
        <f t="shared" si="9"/>
        <v>198295.11815370157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2002-04-28T03:01:33Z</cp:lastPrinted>
  <dcterms:created xsi:type="dcterms:W3CDTF">2002-04-10T04:23:49Z</dcterms:created>
  <dcterms:modified xsi:type="dcterms:W3CDTF">2007-03-24T01:54:57Z</dcterms:modified>
  <cp:category/>
  <cp:version/>
  <cp:contentType/>
  <cp:contentStatus/>
</cp:coreProperties>
</file>